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87E0C09E-02E5-452C-9541-AC6495EE8E88}" xr6:coauthVersionLast="45" xr6:coauthVersionMax="45" xr10:uidLastSave="{00000000-0000-0000-0000-000000000000}"/>
  <bookViews>
    <workbookView xWindow="-108" yWindow="-108" windowWidth="23256" windowHeight="12576" xr2:uid="{FEE14482-CFE7-4C83-82C9-EA7D5E984D01}"/>
  </bookViews>
  <sheets>
    <sheet name="ROI guaranteed for invest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A457" i="1" l="1"/>
  <c r="EB457" i="1" s="1"/>
  <c r="EC457" i="1" s="1"/>
  <c r="C456" i="1"/>
  <c r="EB455" i="1"/>
  <c r="EA455" i="1"/>
  <c r="C455" i="1"/>
  <c r="C453" i="1"/>
  <c r="EA452" i="1"/>
  <c r="EA449" i="1" s="1"/>
  <c r="EB449" i="1" s="1"/>
  <c r="EB450" i="1"/>
  <c r="EA450" i="1"/>
  <c r="EB452" i="1" s="1"/>
  <c r="EA448" i="1"/>
  <c r="EC447" i="1"/>
  <c r="ED447" i="1" s="1"/>
  <c r="ED445" i="1" s="1"/>
  <c r="EB447" i="1"/>
  <c r="EA447" i="1"/>
  <c r="C446" i="1"/>
  <c r="EC445" i="1"/>
  <c r="EB445" i="1"/>
  <c r="EA445" i="1"/>
  <c r="C445" i="1"/>
  <c r="C443" i="1"/>
  <c r="EA442" i="1"/>
  <c r="EA440" i="1"/>
  <c r="EB440" i="1" s="1"/>
  <c r="EC440" i="1" s="1"/>
  <c r="EA439" i="1"/>
  <c r="EA438" i="1"/>
  <c r="EA437" i="1"/>
  <c r="EB437" i="1" s="1"/>
  <c r="EA435" i="1"/>
  <c r="C435" i="1"/>
  <c r="C434" i="1"/>
  <c r="EA432" i="1"/>
  <c r="C432" i="1"/>
  <c r="EA430" i="1"/>
  <c r="EB432" i="1" s="1"/>
  <c r="EA429" i="1"/>
  <c r="EB429" i="1" s="1"/>
  <c r="EA428" i="1"/>
  <c r="EA427" i="1"/>
  <c r="EB427" i="1" s="1"/>
  <c r="EC427" i="1" s="1"/>
  <c r="EC425" i="1" s="1"/>
  <c r="EA425" i="1"/>
  <c r="C425" i="1"/>
  <c r="C424" i="1"/>
  <c r="EB422" i="1"/>
  <c r="EA422" i="1"/>
  <c r="EA419" i="1" s="1"/>
  <c r="C422" i="1"/>
  <c r="EB420" i="1"/>
  <c r="EA420" i="1"/>
  <c r="EB418" i="1"/>
  <c r="EA418" i="1"/>
  <c r="EB417" i="1"/>
  <c r="EB415" i="1" s="1"/>
  <c r="EA417" i="1"/>
  <c r="EA415" i="1"/>
  <c r="C415" i="1"/>
  <c r="C414" i="1"/>
  <c r="EA412" i="1"/>
  <c r="EA409" i="1" s="1"/>
  <c r="EA7" i="1" s="1"/>
  <c r="C412" i="1"/>
  <c r="EA410" i="1"/>
  <c r="EA408" i="1"/>
  <c r="EA407" i="1"/>
  <c r="EA405" i="1" s="1"/>
  <c r="EA3" i="1" s="1"/>
  <c r="C405" i="1"/>
  <c r="C404" i="1"/>
  <c r="C402" i="1"/>
  <c r="C395" i="1"/>
  <c r="C394" i="1"/>
  <c r="C392" i="1"/>
  <c r="C385" i="1"/>
  <c r="C384" i="1"/>
  <c r="C382" i="1"/>
  <c r="C375" i="1"/>
  <c r="C374" i="1"/>
  <c r="C372" i="1"/>
  <c r="C365" i="1"/>
  <c r="C364" i="1"/>
  <c r="C362" i="1"/>
  <c r="C355" i="1"/>
  <c r="C354" i="1"/>
  <c r="C352" i="1"/>
  <c r="B345" i="1"/>
  <c r="B344" i="1"/>
  <c r="AI342" i="1"/>
  <c r="C342" i="1"/>
  <c r="AI340" i="1"/>
  <c r="AI339" i="1"/>
  <c r="AI335" i="1"/>
  <c r="B335" i="1"/>
  <c r="B334" i="1"/>
  <c r="AH332" i="1"/>
  <c r="AH329" i="1" s="1"/>
  <c r="C332" i="1"/>
  <c r="AI327" i="1"/>
  <c r="AI325" i="1" s="1"/>
  <c r="AH325" i="1"/>
  <c r="B325" i="1"/>
  <c r="B324" i="1"/>
  <c r="AG322" i="1"/>
  <c r="C322" i="1"/>
  <c r="AG320" i="1"/>
  <c r="AH322" i="1" s="1"/>
  <c r="AH319" i="1" s="1"/>
  <c r="AG319" i="1"/>
  <c r="AI317" i="1"/>
  <c r="AI315" i="1" s="1"/>
  <c r="AH317" i="1"/>
  <c r="AH315" i="1" s="1"/>
  <c r="AG315" i="1"/>
  <c r="B315" i="1"/>
  <c r="B314" i="1"/>
  <c r="AF312" i="1"/>
  <c r="C312" i="1"/>
  <c r="AF309" i="1"/>
  <c r="AF310" i="1" s="1"/>
  <c r="AG308" i="1"/>
  <c r="AG307" i="1"/>
  <c r="AG305" i="1" s="1"/>
  <c r="AF305" i="1"/>
  <c r="B305" i="1"/>
  <c r="B304" i="1"/>
  <c r="AE302" i="1"/>
  <c r="AE299" i="1" s="1"/>
  <c r="AE300" i="1" s="1"/>
  <c r="C302" i="1"/>
  <c r="AF297" i="1"/>
  <c r="AF295" i="1" s="1"/>
  <c r="AE295" i="1"/>
  <c r="B295" i="1"/>
  <c r="B294" i="1"/>
  <c r="AD292" i="1"/>
  <c r="AD289" i="1" s="1"/>
  <c r="C292" i="1"/>
  <c r="AE287" i="1"/>
  <c r="AF287" i="1" s="1"/>
  <c r="AD285" i="1"/>
  <c r="B285" i="1"/>
  <c r="B284" i="1"/>
  <c r="AC282" i="1"/>
  <c r="AC279" i="1" s="1"/>
  <c r="C282" i="1"/>
  <c r="AG277" i="1"/>
  <c r="AE277" i="1"/>
  <c r="AF277" i="1" s="1"/>
  <c r="AF275" i="1" s="1"/>
  <c r="AD277" i="1"/>
  <c r="AE275" i="1"/>
  <c r="AD275" i="1"/>
  <c r="AC275" i="1"/>
  <c r="B275" i="1"/>
  <c r="B274" i="1"/>
  <c r="AB272" i="1"/>
  <c r="AB269" i="1" s="1"/>
  <c r="AB270" i="1" s="1"/>
  <c r="C272" i="1"/>
  <c r="AC268" i="1"/>
  <c r="AC267" i="1"/>
  <c r="AC265" i="1" s="1"/>
  <c r="AB265" i="1"/>
  <c r="B265" i="1"/>
  <c r="B264" i="1"/>
  <c r="AA262" i="1"/>
  <c r="AA259" i="1" s="1"/>
  <c r="C262" i="1"/>
  <c r="AA260" i="1"/>
  <c r="AC257" i="1"/>
  <c r="AB257" i="1"/>
  <c r="AB255" i="1" s="1"/>
  <c r="AA255" i="1"/>
  <c r="B255" i="1"/>
  <c r="B254" i="1"/>
  <c r="Z252" i="1"/>
  <c r="C252" i="1"/>
  <c r="Z249" i="1"/>
  <c r="Z250" i="1" s="1"/>
  <c r="AA248" i="1"/>
  <c r="AB247" i="1"/>
  <c r="AA247" i="1"/>
  <c r="AA245" i="1" s="1"/>
  <c r="Z245" i="1"/>
  <c r="B245" i="1"/>
  <c r="B244" i="1"/>
  <c r="Y242" i="1"/>
  <c r="Y239" i="1" s="1"/>
  <c r="Y240" i="1" s="1"/>
  <c r="C242" i="1"/>
  <c r="Z237" i="1"/>
  <c r="Z235" i="1" s="1"/>
  <c r="Y235" i="1"/>
  <c r="B235" i="1"/>
  <c r="B234" i="1"/>
  <c r="X232" i="1"/>
  <c r="C232" i="1"/>
  <c r="X229" i="1"/>
  <c r="Y227" i="1"/>
  <c r="Z227" i="1" s="1"/>
  <c r="X225" i="1"/>
  <c r="B225" i="1"/>
  <c r="B224" i="1"/>
  <c r="W222" i="1"/>
  <c r="C222" i="1"/>
  <c r="W219" i="1"/>
  <c r="W220" i="1" s="1"/>
  <c r="X217" i="1"/>
  <c r="Y217" i="1" s="1"/>
  <c r="X215" i="1"/>
  <c r="W215" i="1"/>
  <c r="B215" i="1"/>
  <c r="B214" i="1"/>
  <c r="V212" i="1"/>
  <c r="V209" i="1" s="1"/>
  <c r="C212" i="1"/>
  <c r="W207" i="1"/>
  <c r="W205" i="1" s="1"/>
  <c r="V205" i="1"/>
  <c r="B205" i="1"/>
  <c r="B204" i="1"/>
  <c r="U202" i="1"/>
  <c r="C202" i="1"/>
  <c r="U200" i="1"/>
  <c r="V202" i="1" s="1"/>
  <c r="V199" i="1" s="1"/>
  <c r="U199" i="1"/>
  <c r="W197" i="1"/>
  <c r="V197" i="1"/>
  <c r="V195" i="1" s="1"/>
  <c r="U195" i="1"/>
  <c r="B195" i="1"/>
  <c r="B194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D27" i="1"/>
  <c r="D25" i="1"/>
  <c r="D22" i="1"/>
  <c r="D18" i="1"/>
  <c r="E18" i="1" s="1"/>
  <c r="F18" i="1" s="1"/>
  <c r="G18" i="1" s="1"/>
  <c r="H18" i="1" s="1"/>
  <c r="I18" i="1" s="1"/>
  <c r="J18" i="1" s="1"/>
  <c r="K18" i="1" s="1"/>
  <c r="L18" i="1" s="1"/>
  <c r="M18" i="1" s="1"/>
  <c r="N18" i="1" s="1"/>
  <c r="O18" i="1" s="1"/>
  <c r="P18" i="1" s="1"/>
  <c r="Q18" i="1" s="1"/>
  <c r="R18" i="1" s="1"/>
  <c r="S18" i="1" s="1"/>
  <c r="T18" i="1" s="1"/>
  <c r="U18" i="1" s="1"/>
  <c r="V18" i="1" s="1"/>
  <c r="W18" i="1" s="1"/>
  <c r="X18" i="1" s="1"/>
  <c r="Y18" i="1" s="1"/>
  <c r="Z18" i="1" s="1"/>
  <c r="AA18" i="1" s="1"/>
  <c r="AB18" i="1" s="1"/>
  <c r="AC18" i="1" s="1"/>
  <c r="AD18" i="1" s="1"/>
  <c r="AE18" i="1" s="1"/>
  <c r="AF18" i="1" s="1"/>
  <c r="AG18" i="1" s="1"/>
  <c r="AH18" i="1" s="1"/>
  <c r="AI18" i="1" s="1"/>
  <c r="D17" i="1"/>
  <c r="D26" i="1" s="1"/>
  <c r="D29" i="1" s="1"/>
  <c r="D31" i="1" s="1"/>
  <c r="E16" i="1"/>
  <c r="F16" i="1" s="1"/>
  <c r="G16" i="1" s="1"/>
  <c r="H16" i="1" s="1"/>
  <c r="I16" i="1" s="1"/>
  <c r="J16" i="1" s="1"/>
  <c r="K16" i="1" s="1"/>
  <c r="L16" i="1" s="1"/>
  <c r="M16" i="1" s="1"/>
  <c r="N16" i="1" s="1"/>
  <c r="O16" i="1" s="1"/>
  <c r="P16" i="1" s="1"/>
  <c r="Q16" i="1" s="1"/>
  <c r="R16" i="1" s="1"/>
  <c r="S16" i="1" s="1"/>
  <c r="T16" i="1" s="1"/>
  <c r="U16" i="1" s="1"/>
  <c r="V16" i="1" s="1"/>
  <c r="W16" i="1" s="1"/>
  <c r="X16" i="1" s="1"/>
  <c r="Y16" i="1" s="1"/>
  <c r="Z16" i="1" s="1"/>
  <c r="AA16" i="1" s="1"/>
  <c r="AB16" i="1" s="1"/>
  <c r="AC16" i="1" s="1"/>
  <c r="AD16" i="1" s="1"/>
  <c r="AE16" i="1" s="1"/>
  <c r="AF16" i="1" s="1"/>
  <c r="AG16" i="1" s="1"/>
  <c r="AH16" i="1" s="1"/>
  <c r="AI16" i="1" s="1"/>
  <c r="ER8" i="1"/>
  <c r="EQ8" i="1"/>
  <c r="EP8" i="1"/>
  <c r="EO8" i="1"/>
  <c r="EN8" i="1"/>
  <c r="EM8" i="1"/>
  <c r="EL8" i="1"/>
  <c r="EK8" i="1"/>
  <c r="EJ8" i="1"/>
  <c r="EI8" i="1"/>
  <c r="EH8" i="1"/>
  <c r="EG8" i="1"/>
  <c r="EF8" i="1"/>
  <c r="EA8" i="1"/>
  <c r="ER7" i="1"/>
  <c r="EQ7" i="1"/>
  <c r="EP7" i="1"/>
  <c r="EO7" i="1"/>
  <c r="EN7" i="1"/>
  <c r="EM7" i="1"/>
  <c r="EL7" i="1"/>
  <c r="EK7" i="1"/>
  <c r="EJ7" i="1"/>
  <c r="EI7" i="1"/>
  <c r="EH7" i="1"/>
  <c r="EG7" i="1"/>
  <c r="EF7" i="1"/>
  <c r="ER6" i="1"/>
  <c r="EQ6" i="1"/>
  <c r="EP6" i="1"/>
  <c r="EO6" i="1"/>
  <c r="EN6" i="1"/>
  <c r="EM6" i="1"/>
  <c r="EL6" i="1"/>
  <c r="EK6" i="1"/>
  <c r="EJ6" i="1"/>
  <c r="EI6" i="1"/>
  <c r="EH6" i="1"/>
  <c r="EG6" i="1"/>
  <c r="EF6" i="1"/>
  <c r="EA6" i="1"/>
  <c r="D6" i="1"/>
  <c r="ER3" i="1"/>
  <c r="EQ3" i="1"/>
  <c r="EP3" i="1"/>
  <c r="EO3" i="1"/>
  <c r="EN3" i="1"/>
  <c r="EM3" i="1"/>
  <c r="EL3" i="1"/>
  <c r="EK3" i="1"/>
  <c r="EJ3" i="1"/>
  <c r="EI3" i="1"/>
  <c r="EH3" i="1"/>
  <c r="EG3" i="1"/>
  <c r="G2" i="1"/>
  <c r="H2" i="1" s="1"/>
  <c r="I2" i="1" s="1"/>
  <c r="J2" i="1" s="1"/>
  <c r="K2" i="1" s="1"/>
  <c r="L2" i="1" s="1"/>
  <c r="M2" i="1" s="1"/>
  <c r="N2" i="1" s="1"/>
  <c r="O2" i="1" s="1"/>
  <c r="P2" i="1" s="1"/>
  <c r="Q2" i="1" s="1"/>
  <c r="R2" i="1" s="1"/>
  <c r="S2" i="1" s="1"/>
  <c r="T2" i="1" s="1"/>
  <c r="U2" i="1" s="1"/>
  <c r="V2" i="1" s="1"/>
  <c r="W2" i="1" s="1"/>
  <c r="X2" i="1" s="1"/>
  <c r="Y2" i="1" s="1"/>
  <c r="Z2" i="1" s="1"/>
  <c r="AA2" i="1" s="1"/>
  <c r="AB2" i="1" s="1"/>
  <c r="AC2" i="1" s="1"/>
  <c r="AD2" i="1" s="1"/>
  <c r="AE2" i="1" s="1"/>
  <c r="AF2" i="1" s="1"/>
  <c r="AG2" i="1" s="1"/>
  <c r="AH2" i="1" s="1"/>
  <c r="AI2" i="1" s="1"/>
  <c r="F2" i="1"/>
  <c r="E2" i="1"/>
  <c r="AF285" i="1" l="1"/>
  <c r="AG287" i="1"/>
  <c r="AA227" i="1"/>
  <c r="Z225" i="1"/>
  <c r="Z217" i="1"/>
  <c r="Y215" i="1"/>
  <c r="X222" i="1"/>
  <c r="X219" i="1" s="1"/>
  <c r="X218" i="1"/>
  <c r="X220" i="1" s="1"/>
  <c r="AC280" i="1"/>
  <c r="AF302" i="1"/>
  <c r="AF298" i="1"/>
  <c r="AF300" i="1"/>
  <c r="EB3" i="1"/>
  <c r="Z238" i="1"/>
  <c r="Z242" i="1"/>
  <c r="D3" i="1"/>
  <c r="Y225" i="1"/>
  <c r="EC437" i="1"/>
  <c r="EB435" i="1"/>
  <c r="AB258" i="1"/>
  <c r="AC255" i="1"/>
  <c r="AD257" i="1"/>
  <c r="EB428" i="1"/>
  <c r="D23" i="1"/>
  <c r="V210" i="1"/>
  <c r="AA252" i="1"/>
  <c r="AA249" i="1" s="1"/>
  <c r="AG275" i="1"/>
  <c r="AH277" i="1"/>
  <c r="EB438" i="1"/>
  <c r="EC452" i="1"/>
  <c r="EC450" i="1"/>
  <c r="AA237" i="1"/>
  <c r="AD267" i="1"/>
  <c r="EC438" i="1"/>
  <c r="D7" i="1"/>
  <c r="V198" i="1"/>
  <c r="V200" i="1"/>
  <c r="X207" i="1"/>
  <c r="AB259" i="1"/>
  <c r="AB260" i="1" s="1"/>
  <c r="AC272" i="1"/>
  <c r="AC269" i="1" s="1"/>
  <c r="AG297" i="1"/>
  <c r="EB430" i="1"/>
  <c r="EC449" i="1"/>
  <c r="AB262" i="1"/>
  <c r="AH307" i="1"/>
  <c r="EB419" i="1"/>
  <c r="ED442" i="1"/>
  <c r="ED438" i="1"/>
  <c r="ED440" i="1"/>
  <c r="AE285" i="1"/>
  <c r="AF299" i="1"/>
  <c r="AG310" i="1"/>
  <c r="AG312" i="1"/>
  <c r="AG309" i="1" s="1"/>
  <c r="EE447" i="1"/>
  <c r="EE445" i="1" s="1"/>
  <c r="AB245" i="1"/>
  <c r="AC247" i="1"/>
  <c r="AD290" i="1"/>
  <c r="EB442" i="1"/>
  <c r="EB439" i="1" s="1"/>
  <c r="EC439" i="1" s="1"/>
  <c r="ED439" i="1" s="1"/>
  <c r="D19" i="1"/>
  <c r="X197" i="1"/>
  <c r="W195" i="1"/>
  <c r="Z239" i="1"/>
  <c r="AH330" i="1"/>
  <c r="EC442" i="1"/>
  <c r="EC448" i="1"/>
  <c r="AH318" i="1"/>
  <c r="AH320" i="1"/>
  <c r="EB425" i="1"/>
  <c r="ED457" i="1"/>
  <c r="EC455" i="1"/>
  <c r="EB448" i="1"/>
  <c r="X230" i="1"/>
  <c r="AC262" i="1" l="1"/>
  <c r="AC259" i="1" s="1"/>
  <c r="AC258" i="1"/>
  <c r="AA250" i="1"/>
  <c r="Y222" i="1"/>
  <c r="Y219" i="1" s="1"/>
  <c r="Y218" i="1"/>
  <c r="EE457" i="1"/>
  <c r="ED455" i="1"/>
  <c r="EB7" i="1"/>
  <c r="AD282" i="1"/>
  <c r="AD279" i="1" s="1"/>
  <c r="AD280" i="1" s="1"/>
  <c r="AD278" i="1"/>
  <c r="AE267" i="1"/>
  <c r="AD265" i="1"/>
  <c r="AG298" i="1"/>
  <c r="AG300" i="1" s="1"/>
  <c r="AG302" i="1"/>
  <c r="W198" i="1"/>
  <c r="W200" i="1" s="1"/>
  <c r="W202" i="1"/>
  <c r="W199" i="1" s="1"/>
  <c r="AH275" i="1"/>
  <c r="AI277" i="1"/>
  <c r="AI275" i="1" s="1"/>
  <c r="AH287" i="1"/>
  <c r="AG285" i="1"/>
  <c r="AE288" i="1"/>
  <c r="AE290" i="1" s="1"/>
  <c r="AE292" i="1"/>
  <c r="AE289" i="1" s="1"/>
  <c r="AC245" i="1"/>
  <c r="AD247" i="1"/>
  <c r="AI307" i="1"/>
  <c r="AI305" i="1" s="1"/>
  <c r="AH305" i="1"/>
  <c r="ED437" i="1"/>
  <c r="ED435" i="1" s="1"/>
  <c r="ED3" i="1" s="1"/>
  <c r="EC435" i="1"/>
  <c r="EC3" i="1" s="1"/>
  <c r="AE257" i="1"/>
  <c r="AD255" i="1"/>
  <c r="AH312" i="1"/>
  <c r="AH309" i="1" s="1"/>
  <c r="AH308" i="1"/>
  <c r="AH310" i="1" s="1"/>
  <c r="AB237" i="1"/>
  <c r="AA235" i="1"/>
  <c r="W212" i="1"/>
  <c r="W209" i="1" s="1"/>
  <c r="W208" i="1"/>
  <c r="W210" i="1" s="1"/>
  <c r="E21" i="1"/>
  <c r="E6" i="1" s="1"/>
  <c r="D8" i="1"/>
  <c r="E27" i="1"/>
  <c r="E25" i="1"/>
  <c r="E22" i="1" s="1"/>
  <c r="Y207" i="1"/>
  <c r="X205" i="1"/>
  <c r="AI332" i="1"/>
  <c r="AI329" i="1" s="1"/>
  <c r="AI330" i="1"/>
  <c r="AI328" i="1"/>
  <c r="EC428" i="1"/>
  <c r="EC6" i="1" s="1"/>
  <c r="EC430" i="1"/>
  <c r="EC8" i="1" s="1"/>
  <c r="EC432" i="1"/>
  <c r="EC429" i="1" s="1"/>
  <c r="EC7" i="1" s="1"/>
  <c r="EB8" i="1"/>
  <c r="AG299" i="1"/>
  <c r="AH297" i="1"/>
  <c r="AG295" i="1"/>
  <c r="Z240" i="1"/>
  <c r="Y228" i="1"/>
  <c r="Y230" i="1" s="1"/>
  <c r="Y232" i="1"/>
  <c r="Y229" i="1" s="1"/>
  <c r="ED452" i="1"/>
  <c r="ED449" i="1" s="1"/>
  <c r="ED450" i="1"/>
  <c r="ED448" i="1"/>
  <c r="Y197" i="1"/>
  <c r="X195" i="1"/>
  <c r="AC270" i="1"/>
  <c r="EB6" i="1"/>
  <c r="AA217" i="1"/>
  <c r="Z215" i="1"/>
  <c r="ED6" i="1"/>
  <c r="AB227" i="1"/>
  <c r="AA225" i="1"/>
  <c r="AI318" i="1"/>
  <c r="AI320" i="1" s="1"/>
  <c r="AI322" i="1"/>
  <c r="AI319" i="1" s="1"/>
  <c r="AC260" i="1" l="1"/>
  <c r="X208" i="1"/>
  <c r="X210" i="1" s="1"/>
  <c r="X212" i="1"/>
  <c r="AH302" i="1"/>
  <c r="AH298" i="1"/>
  <c r="AH300" i="1" s="1"/>
  <c r="ED7" i="1"/>
  <c r="Z228" i="1"/>
  <c r="Z232" i="1"/>
  <c r="Z229" i="1" s="1"/>
  <c r="AF292" i="1"/>
  <c r="AF289" i="1" s="1"/>
  <c r="AF288" i="1"/>
  <c r="AI308" i="1"/>
  <c r="AI312" i="1"/>
  <c r="X202" i="1"/>
  <c r="X199" i="1" s="1"/>
  <c r="X198" i="1"/>
  <c r="AE282" i="1"/>
  <c r="AE278" i="1"/>
  <c r="AE280" i="1" s="1"/>
  <c r="AI309" i="1"/>
  <c r="AI310" i="1" s="1"/>
  <c r="Y220" i="1"/>
  <c r="X209" i="1"/>
  <c r="AB217" i="1"/>
  <c r="AA215" i="1"/>
  <c r="E17" i="1"/>
  <c r="AB235" i="1"/>
  <c r="AC237" i="1"/>
  <c r="AE247" i="1"/>
  <c r="AD245" i="1"/>
  <c r="EF457" i="1"/>
  <c r="EF455" i="1" s="1"/>
  <c r="EF3" i="1" s="1"/>
  <c r="EE455" i="1"/>
  <c r="EE3" i="1" s="1"/>
  <c r="AC227" i="1"/>
  <c r="AB225" i="1"/>
  <c r="AA238" i="1"/>
  <c r="AA242" i="1"/>
  <c r="AA239" i="1" s="1"/>
  <c r="AA240" i="1"/>
  <c r="Z207" i="1"/>
  <c r="Y205" i="1"/>
  <c r="AI297" i="1"/>
  <c r="AI295" i="1" s="1"/>
  <c r="AH295" i="1"/>
  <c r="E7" i="1"/>
  <c r="Z197" i="1"/>
  <c r="Y195" i="1"/>
  <c r="E23" i="1"/>
  <c r="AF257" i="1"/>
  <c r="AE255" i="1"/>
  <c r="AB252" i="1"/>
  <c r="AB249" i="1" s="1"/>
  <c r="AB248" i="1"/>
  <c r="AB250" i="1" s="1"/>
  <c r="AH299" i="1"/>
  <c r="AF267" i="1"/>
  <c r="AE265" i="1"/>
  <c r="EE452" i="1"/>
  <c r="EE449" i="1" s="1"/>
  <c r="EE7" i="1" s="1"/>
  <c r="EE448" i="1"/>
  <c r="EE6" i="1" s="1"/>
  <c r="EE450" i="1"/>
  <c r="EE8" i="1" s="1"/>
  <c r="ED8" i="1"/>
  <c r="AI287" i="1"/>
  <c r="AI285" i="1" s="1"/>
  <c r="AH285" i="1"/>
  <c r="AE279" i="1"/>
  <c r="AD272" i="1"/>
  <c r="AD269" i="1" s="1"/>
  <c r="AD268" i="1"/>
  <c r="AD270" i="1"/>
  <c r="Z230" i="1" l="1"/>
  <c r="AF290" i="1"/>
  <c r="AI302" i="1"/>
  <c r="AI298" i="1"/>
  <c r="AI300" i="1" s="1"/>
  <c r="AC248" i="1"/>
  <c r="AC250" i="1"/>
  <c r="AC252" i="1"/>
  <c r="AF278" i="1"/>
  <c r="AF280" i="1" s="1"/>
  <c r="AF282" i="1"/>
  <c r="Y208" i="1"/>
  <c r="Y212" i="1"/>
  <c r="Y209" i="1" s="1"/>
  <c r="X200" i="1"/>
  <c r="AC235" i="1"/>
  <c r="AD237" i="1"/>
  <c r="AF265" i="1"/>
  <c r="AG267" i="1"/>
  <c r="AE272" i="1"/>
  <c r="AE269" i="1" s="1"/>
  <c r="AE268" i="1"/>
  <c r="AI299" i="1"/>
  <c r="AF247" i="1"/>
  <c r="AE245" i="1"/>
  <c r="AA207" i="1"/>
  <c r="Z205" i="1"/>
  <c r="AD262" i="1"/>
  <c r="AD259" i="1" s="1"/>
  <c r="AD258" i="1"/>
  <c r="E26" i="1"/>
  <c r="E29" i="1" s="1"/>
  <c r="E31" i="1" s="1"/>
  <c r="E19" i="1"/>
  <c r="E3" i="1"/>
  <c r="AC217" i="1"/>
  <c r="AB215" i="1"/>
  <c r="F25" i="1"/>
  <c r="F22" i="1" s="1"/>
  <c r="F21" i="1"/>
  <c r="F6" i="1" s="1"/>
  <c r="F23" i="1"/>
  <c r="E8" i="1"/>
  <c r="F27" i="1"/>
  <c r="F17" i="1"/>
  <c r="AC249" i="1"/>
  <c r="AF279" i="1"/>
  <c r="AB242" i="1"/>
  <c r="AB239" i="1" s="1"/>
  <c r="AB238" i="1"/>
  <c r="AF255" i="1"/>
  <c r="AG257" i="1"/>
  <c r="Z195" i="1"/>
  <c r="AA197" i="1"/>
  <c r="AD227" i="1"/>
  <c r="AC225" i="1"/>
  <c r="Z218" i="1"/>
  <c r="Z220" i="1" s="1"/>
  <c r="Z222" i="1"/>
  <c r="Z219" i="1" s="1"/>
  <c r="AA218" i="1" l="1"/>
  <c r="AA222" i="1"/>
  <c r="AA219" i="1" s="1"/>
  <c r="Y210" i="1"/>
  <c r="AB240" i="1"/>
  <c r="AE270" i="1"/>
  <c r="AG278" i="1"/>
  <c r="AG282" i="1"/>
  <c r="AG279" i="1" s="1"/>
  <c r="AF245" i="1"/>
  <c r="AG247" i="1"/>
  <c r="AD249" i="1"/>
  <c r="AA232" i="1"/>
  <c r="AA229" i="1" s="1"/>
  <c r="AA228" i="1"/>
  <c r="AA230" i="1"/>
  <c r="AE227" i="1"/>
  <c r="AD225" i="1"/>
  <c r="F26" i="1"/>
  <c r="F29" i="1" s="1"/>
  <c r="F31" i="1" s="1"/>
  <c r="F3" i="1"/>
  <c r="F19" i="1"/>
  <c r="AG265" i="1"/>
  <c r="AH267" i="1"/>
  <c r="AD252" i="1"/>
  <c r="AD248" i="1"/>
  <c r="AD250" i="1" s="1"/>
  <c r="AB207" i="1"/>
  <c r="AA205" i="1"/>
  <c r="Y200" i="1"/>
  <c r="Y198" i="1"/>
  <c r="Y202" i="1"/>
  <c r="Y199" i="1" s="1"/>
  <c r="AC215" i="1"/>
  <c r="AD217" i="1"/>
  <c r="AA195" i="1"/>
  <c r="AB197" i="1"/>
  <c r="AD260" i="1"/>
  <c r="F7" i="1"/>
  <c r="AE237" i="1"/>
  <c r="AD235" i="1"/>
  <c r="AH257" i="1"/>
  <c r="AG255" i="1"/>
  <c r="G25" i="1"/>
  <c r="G22" i="1" s="1"/>
  <c r="G21" i="1"/>
  <c r="G6" i="1" s="1"/>
  <c r="F8" i="1"/>
  <c r="G27" i="1"/>
  <c r="AG292" i="1"/>
  <c r="AG289" i="1" s="1"/>
  <c r="AG288" i="1"/>
  <c r="AG290" i="1" s="1"/>
  <c r="AE252" i="1" l="1"/>
  <c r="AE248" i="1"/>
  <c r="AA220" i="1"/>
  <c r="AG280" i="1"/>
  <c r="G7" i="1"/>
  <c r="G23" i="1"/>
  <c r="AH288" i="1"/>
  <c r="AH292" i="1"/>
  <c r="AH289" i="1" s="1"/>
  <c r="Z199" i="1"/>
  <c r="AE249" i="1"/>
  <c r="AH247" i="1"/>
  <c r="AG245" i="1"/>
  <c r="AH255" i="1"/>
  <c r="AI257" i="1"/>
  <c r="AI255" i="1" s="1"/>
  <c r="AH265" i="1"/>
  <c r="AI267" i="1"/>
  <c r="AI265" i="1" s="1"/>
  <c r="Z202" i="1"/>
  <c r="Z198" i="1"/>
  <c r="Z200" i="1" s="1"/>
  <c r="AF227" i="1"/>
  <c r="AE225" i="1"/>
  <c r="AB230" i="1"/>
  <c r="AB228" i="1"/>
  <c r="AB232" i="1"/>
  <c r="G17" i="1"/>
  <c r="AE262" i="1"/>
  <c r="AE259" i="1" s="1"/>
  <c r="AE258" i="1"/>
  <c r="AB229" i="1"/>
  <c r="Z208" i="1"/>
  <c r="Z210" i="1" s="1"/>
  <c r="Z212" i="1"/>
  <c r="Z209" i="1" s="1"/>
  <c r="AE217" i="1"/>
  <c r="AD215" i="1"/>
  <c r="AF272" i="1"/>
  <c r="AF269" i="1" s="1"/>
  <c r="AF268" i="1"/>
  <c r="AF270" i="1" s="1"/>
  <c r="AF237" i="1"/>
  <c r="AE235" i="1"/>
  <c r="AB205" i="1"/>
  <c r="AC207" i="1"/>
  <c r="AC242" i="1"/>
  <c r="AC239" i="1" s="1"/>
  <c r="AC238" i="1"/>
  <c r="AC240" i="1" s="1"/>
  <c r="AB195" i="1"/>
  <c r="AC197" i="1"/>
  <c r="AG268" i="1" l="1"/>
  <c r="AG272" i="1"/>
  <c r="AH290" i="1"/>
  <c r="AA202" i="1"/>
  <c r="AA198" i="1"/>
  <c r="AA200" i="1" s="1"/>
  <c r="AA208" i="1"/>
  <c r="AA212" i="1"/>
  <c r="AD238" i="1"/>
  <c r="AD240" i="1" s="1"/>
  <c r="AD242" i="1"/>
  <c r="AG227" i="1"/>
  <c r="AF225" i="1"/>
  <c r="AD239" i="1"/>
  <c r="AC205" i="1"/>
  <c r="AD207" i="1"/>
  <c r="AC229" i="1"/>
  <c r="AE250" i="1"/>
  <c r="AA199" i="1"/>
  <c r="H25" i="1"/>
  <c r="H22" i="1" s="1"/>
  <c r="H21" i="1"/>
  <c r="H6" i="1" s="1"/>
  <c r="G8" i="1"/>
  <c r="H27" i="1"/>
  <c r="AC232" i="1"/>
  <c r="AC228" i="1"/>
  <c r="AG269" i="1"/>
  <c r="AH278" i="1"/>
  <c r="AH282" i="1"/>
  <c r="AH279" i="1" s="1"/>
  <c r="AH280" i="1"/>
  <c r="AF217" i="1"/>
  <c r="AE215" i="1"/>
  <c r="G3" i="1"/>
  <c r="G19" i="1"/>
  <c r="G26" i="1"/>
  <c r="G29" i="1" s="1"/>
  <c r="G31" i="1" s="1"/>
  <c r="AB222" i="1"/>
  <c r="AB219" i="1" s="1"/>
  <c r="AB218" i="1"/>
  <c r="AB220" i="1"/>
  <c r="AA209" i="1"/>
  <c r="AF235" i="1"/>
  <c r="AG237" i="1"/>
  <c r="AE260" i="1"/>
  <c r="AD197" i="1"/>
  <c r="AC195" i="1"/>
  <c r="AI247" i="1"/>
  <c r="AI245" i="1" s="1"/>
  <c r="AH245" i="1"/>
  <c r="AE238" i="1" l="1"/>
  <c r="AE242" i="1"/>
  <c r="AB198" i="1"/>
  <c r="AB200" i="1" s="1"/>
  <c r="AB202" i="1"/>
  <c r="AB199" i="1"/>
  <c r="AC218" i="1"/>
  <c r="AC222" i="1"/>
  <c r="AC219" i="1" s="1"/>
  <c r="AF248" i="1"/>
  <c r="AF252" i="1"/>
  <c r="AF249" i="1" s="1"/>
  <c r="AA210" i="1"/>
  <c r="AE207" i="1"/>
  <c r="AD205" i="1"/>
  <c r="AC230" i="1"/>
  <c r="AE239" i="1"/>
  <c r="H7" i="1"/>
  <c r="H23" i="1"/>
  <c r="AI292" i="1"/>
  <c r="AI289" i="1" s="1"/>
  <c r="AI288" i="1"/>
  <c r="AI290" i="1" s="1"/>
  <c r="H17" i="1"/>
  <c r="AH227" i="1"/>
  <c r="AG225" i="1"/>
  <c r="AI278" i="1"/>
  <c r="AI282" i="1"/>
  <c r="AI279" i="1" s="1"/>
  <c r="AI280" i="1" s="1"/>
  <c r="AE197" i="1"/>
  <c r="AD195" i="1"/>
  <c r="AG270" i="1"/>
  <c r="AF262" i="1"/>
  <c r="AF259" i="1" s="1"/>
  <c r="AF258" i="1"/>
  <c r="AF260" i="1" s="1"/>
  <c r="AG235" i="1"/>
  <c r="AH237" i="1"/>
  <c r="AF215" i="1"/>
  <c r="AG217" i="1"/>
  <c r="AC220" i="1" l="1"/>
  <c r="AC198" i="1"/>
  <c r="AC202" i="1"/>
  <c r="AC199" i="1" s="1"/>
  <c r="AG262" i="1"/>
  <c r="AG258" i="1"/>
  <c r="AD232" i="1"/>
  <c r="AD229" i="1" s="1"/>
  <c r="AD228" i="1"/>
  <c r="AD230" i="1" s="1"/>
  <c r="AH217" i="1"/>
  <c r="AG215" i="1"/>
  <c r="AF197" i="1"/>
  <c r="AE195" i="1"/>
  <c r="AF207" i="1"/>
  <c r="AE205" i="1"/>
  <c r="AH235" i="1"/>
  <c r="AI237" i="1"/>
  <c r="AI235" i="1" s="1"/>
  <c r="AI227" i="1"/>
  <c r="AI225" i="1" s="1"/>
  <c r="AH225" i="1"/>
  <c r="H19" i="1"/>
  <c r="H3" i="1"/>
  <c r="H26" i="1"/>
  <c r="H29" i="1" s="1"/>
  <c r="H31" i="1" s="1"/>
  <c r="AB208" i="1"/>
  <c r="AB210" i="1" s="1"/>
  <c r="AB212" i="1"/>
  <c r="AB209" i="1" s="1"/>
  <c r="AG259" i="1"/>
  <c r="AG260" i="1" s="1"/>
  <c r="AH268" i="1"/>
  <c r="AH270" i="1" s="1"/>
  <c r="AH272" i="1"/>
  <c r="AH269" i="1" s="1"/>
  <c r="I27" i="1"/>
  <c r="H8" i="1"/>
  <c r="I21" i="1"/>
  <c r="I6" i="1" s="1"/>
  <c r="I25" i="1"/>
  <c r="I22" i="1" s="1"/>
  <c r="AF250" i="1"/>
  <c r="AE240" i="1"/>
  <c r="AH258" i="1" l="1"/>
  <c r="AH260" i="1" s="1"/>
  <c r="AH262" i="1"/>
  <c r="AE228" i="1"/>
  <c r="AE232" i="1"/>
  <c r="AE229" i="1" s="1"/>
  <c r="AI272" i="1"/>
  <c r="AI269" i="1" s="1"/>
  <c r="AI268" i="1"/>
  <c r="AC212" i="1"/>
  <c r="AC208" i="1"/>
  <c r="AC210" i="1" s="1"/>
  <c r="AC200" i="1"/>
  <c r="AF242" i="1"/>
  <c r="AF239" i="1" s="1"/>
  <c r="AF238" i="1"/>
  <c r="AF240" i="1" s="1"/>
  <c r="AH259" i="1"/>
  <c r="AG248" i="1"/>
  <c r="AG250" i="1"/>
  <c r="AG252" i="1"/>
  <c r="AG249" i="1" s="1"/>
  <c r="AC209" i="1"/>
  <c r="AF205" i="1"/>
  <c r="AG207" i="1"/>
  <c r="I7" i="1"/>
  <c r="I17" i="1"/>
  <c r="AG197" i="1"/>
  <c r="AF195" i="1"/>
  <c r="AD222" i="1"/>
  <c r="AD219" i="1" s="1"/>
  <c r="AD218" i="1"/>
  <c r="AD220" i="1" s="1"/>
  <c r="I23" i="1"/>
  <c r="AI217" i="1"/>
  <c r="AI215" i="1" s="1"/>
  <c r="AH215" i="1"/>
  <c r="AG238" i="1" l="1"/>
  <c r="AG242" i="1"/>
  <c r="AG239" i="1" s="1"/>
  <c r="AE222" i="1"/>
  <c r="AE218" i="1"/>
  <c r="AE220" i="1" s="1"/>
  <c r="AI270" i="1"/>
  <c r="AE230" i="1"/>
  <c r="AD208" i="1"/>
  <c r="AD212" i="1"/>
  <c r="AD210" i="1"/>
  <c r="AI258" i="1"/>
  <c r="AI262" i="1"/>
  <c r="AI259" i="1" s="1"/>
  <c r="AI260" i="1" s="1"/>
  <c r="J27" i="1"/>
  <c r="J21" i="1"/>
  <c r="J6" i="1" s="1"/>
  <c r="J25" i="1"/>
  <c r="J22" i="1" s="1"/>
  <c r="I8" i="1"/>
  <c r="AD209" i="1"/>
  <c r="AE219" i="1"/>
  <c r="AG195" i="1"/>
  <c r="AH197" i="1"/>
  <c r="I3" i="1"/>
  <c r="I26" i="1"/>
  <c r="I29" i="1" s="1"/>
  <c r="I31" i="1" s="1"/>
  <c r="I19" i="1"/>
  <c r="AH248" i="1"/>
  <c r="AH252" i="1"/>
  <c r="AH249" i="1" s="1"/>
  <c r="AH207" i="1"/>
  <c r="AG205" i="1"/>
  <c r="AD198" i="1"/>
  <c r="AD202" i="1"/>
  <c r="AD199" i="1" s="1"/>
  <c r="AD200" i="1" s="1"/>
  <c r="AE198" i="1" l="1"/>
  <c r="AE202" i="1"/>
  <c r="AE199" i="1" s="1"/>
  <c r="AH250" i="1"/>
  <c r="AG240" i="1"/>
  <c r="AF218" i="1"/>
  <c r="AF222" i="1"/>
  <c r="AF219" i="1" s="1"/>
  <c r="AF232" i="1"/>
  <c r="AF229" i="1" s="1"/>
  <c r="AF228" i="1"/>
  <c r="J7" i="1"/>
  <c r="J17" i="1"/>
  <c r="AH205" i="1"/>
  <c r="AI207" i="1"/>
  <c r="AI205" i="1" s="1"/>
  <c r="J23" i="1"/>
  <c r="AE212" i="1"/>
  <c r="AE209" i="1" s="1"/>
  <c r="AE208" i="1"/>
  <c r="AE210" i="1" s="1"/>
  <c r="AH195" i="1"/>
  <c r="AI197" i="1"/>
  <c r="AI195" i="1" s="1"/>
  <c r="AF220" i="1" l="1"/>
  <c r="AF212" i="1"/>
  <c r="AF208" i="1"/>
  <c r="AF210" i="1" s="1"/>
  <c r="AF209" i="1"/>
  <c r="AE200" i="1"/>
  <c r="K27" i="1"/>
  <c r="K25" i="1"/>
  <c r="K22" i="1" s="1"/>
  <c r="K21" i="1"/>
  <c r="K6" i="1" s="1"/>
  <c r="J8" i="1"/>
  <c r="AH242" i="1"/>
  <c r="AH239" i="1" s="1"/>
  <c r="AH238" i="1"/>
  <c r="AH240" i="1" s="1"/>
  <c r="J26" i="1"/>
  <c r="J29" i="1" s="1"/>
  <c r="J31" i="1" s="1"/>
  <c r="J3" i="1"/>
  <c r="J19" i="1"/>
  <c r="AI248" i="1"/>
  <c r="AI252" i="1"/>
  <c r="AI249" i="1" s="1"/>
  <c r="AI250" i="1"/>
  <c r="AF230" i="1"/>
  <c r="AI242" i="1" l="1"/>
  <c r="AI238" i="1"/>
  <c r="AI240" i="1" s="1"/>
  <c r="AG208" i="1"/>
  <c r="AG210" i="1" s="1"/>
  <c r="AG212" i="1"/>
  <c r="K17" i="1"/>
  <c r="AF202" i="1"/>
  <c r="AF199" i="1" s="1"/>
  <c r="AF198" i="1"/>
  <c r="AF200" i="1" s="1"/>
  <c r="AG209" i="1"/>
  <c r="K7" i="1"/>
  <c r="AI239" i="1"/>
  <c r="AG222" i="1"/>
  <c r="AG219" i="1" s="1"/>
  <c r="AG218" i="1"/>
  <c r="AG220" i="1" s="1"/>
  <c r="AG232" i="1"/>
  <c r="AG229" i="1" s="1"/>
  <c r="AG228" i="1"/>
  <c r="AG230" i="1"/>
  <c r="K23" i="1"/>
  <c r="AG202" i="1" l="1"/>
  <c r="AG198" i="1"/>
  <c r="AG200" i="1" s="1"/>
  <c r="AH222" i="1"/>
  <c r="AH218" i="1"/>
  <c r="AH212" i="1"/>
  <c r="AH209" i="1" s="1"/>
  <c r="AH208" i="1"/>
  <c r="AH210" i="1" s="1"/>
  <c r="AG199" i="1"/>
  <c r="L27" i="1"/>
  <c r="L25" i="1"/>
  <c r="L22" i="1" s="1"/>
  <c r="K8" i="1"/>
  <c r="L17" i="1"/>
  <c r="L21" i="1"/>
  <c r="L6" i="1" s="1"/>
  <c r="K26" i="1"/>
  <c r="K29" i="1" s="1"/>
  <c r="K31" i="1" s="1"/>
  <c r="K3" i="1"/>
  <c r="K19" i="1"/>
  <c r="AH219" i="1"/>
  <c r="AH220" i="1" s="1"/>
  <c r="AH232" i="1"/>
  <c r="AH229" i="1" s="1"/>
  <c r="AH228" i="1"/>
  <c r="AI222" i="1" l="1"/>
  <c r="AI218" i="1"/>
  <c r="AH230" i="1"/>
  <c r="AI212" i="1"/>
  <c r="AI209" i="1" s="1"/>
  <c r="AI208" i="1"/>
  <c r="AH198" i="1"/>
  <c r="AH202" i="1"/>
  <c r="AH199" i="1" s="1"/>
  <c r="L26" i="1"/>
  <c r="L29" i="1" s="1"/>
  <c r="L31" i="1" s="1"/>
  <c r="L3" i="1"/>
  <c r="L19" i="1"/>
  <c r="AI219" i="1"/>
  <c r="AI220" i="1" s="1"/>
  <c r="L23" i="1"/>
  <c r="L7" i="1"/>
  <c r="AH200" i="1" l="1"/>
  <c r="AI210" i="1"/>
  <c r="M25" i="1"/>
  <c r="M22" i="1" s="1"/>
  <c r="M21" i="1"/>
  <c r="M6" i="1" s="1"/>
  <c r="M23" i="1"/>
  <c r="L8" i="1"/>
  <c r="M17" i="1"/>
  <c r="M27" i="1"/>
  <c r="AI232" i="1"/>
  <c r="AI229" i="1" s="1"/>
  <c r="AI228" i="1"/>
  <c r="AI230" i="1" s="1"/>
  <c r="M3" i="1" l="1"/>
  <c r="M19" i="1"/>
  <c r="M26" i="1"/>
  <c r="M29" i="1" s="1"/>
  <c r="M31" i="1" s="1"/>
  <c r="N27" i="1"/>
  <c r="N25" i="1"/>
  <c r="N21" i="1"/>
  <c r="N6" i="1" s="1"/>
  <c r="M8" i="1"/>
  <c r="N17" i="1"/>
  <c r="N22" i="1"/>
  <c r="M7" i="1"/>
  <c r="AI200" i="1"/>
  <c r="AI198" i="1"/>
  <c r="AI202" i="1"/>
  <c r="AI199" i="1" s="1"/>
  <c r="N7" i="1" l="1"/>
  <c r="N19" i="1"/>
  <c r="N3" i="1"/>
  <c r="N26" i="1"/>
  <c r="N29" i="1" s="1"/>
  <c r="N31" i="1" s="1"/>
  <c r="N23" i="1"/>
  <c r="O27" i="1" l="1"/>
  <c r="O25" i="1"/>
  <c r="O22" i="1" s="1"/>
  <c r="N8" i="1"/>
  <c r="O17" i="1"/>
  <c r="O21" i="1"/>
  <c r="O6" i="1" s="1"/>
  <c r="O19" i="1" l="1"/>
  <c r="O26" i="1"/>
  <c r="O29" i="1" s="1"/>
  <c r="O31" i="1" s="1"/>
  <c r="O3" i="1"/>
  <c r="O7" i="1"/>
  <c r="O23" i="1"/>
  <c r="P27" i="1" l="1"/>
  <c r="P25" i="1"/>
  <c r="P22" i="1" s="1"/>
  <c r="O8" i="1"/>
  <c r="P17" i="1"/>
  <c r="P21" i="1"/>
  <c r="P6" i="1" s="1"/>
  <c r="P19" i="1" l="1"/>
  <c r="P26" i="1"/>
  <c r="P29" i="1" s="1"/>
  <c r="P31" i="1" s="1"/>
  <c r="P3" i="1"/>
  <c r="P7" i="1"/>
  <c r="P23" i="1"/>
  <c r="P8" i="1" l="1"/>
  <c r="Q21" i="1"/>
  <c r="Q6" i="1" s="1"/>
  <c r="Q25" i="1"/>
  <c r="Q22" i="1" s="1"/>
  <c r="Q27" i="1"/>
  <c r="Q7" i="1" l="1"/>
  <c r="Q23" i="1"/>
  <c r="Q17" i="1"/>
  <c r="Q26" i="1" l="1"/>
  <c r="Q29" i="1" s="1"/>
  <c r="Q31" i="1" s="1"/>
  <c r="Q19" i="1"/>
  <c r="Q3" i="1"/>
  <c r="R25" i="1"/>
  <c r="R22" i="1" s="1"/>
  <c r="R21" i="1"/>
  <c r="R6" i="1" s="1"/>
  <c r="Q8" i="1"/>
  <c r="R17" i="1"/>
  <c r="R23" i="1"/>
  <c r="R27" i="1"/>
  <c r="S25" i="1" l="1"/>
  <c r="S21" i="1"/>
  <c r="S6" i="1" s="1"/>
  <c r="R8" i="1"/>
  <c r="S17" i="1"/>
  <c r="S27" i="1"/>
  <c r="R26" i="1"/>
  <c r="R29" i="1" s="1"/>
  <c r="R31" i="1" s="1"/>
  <c r="R19" i="1"/>
  <c r="R3" i="1"/>
  <c r="S22" i="1"/>
  <c r="R7" i="1"/>
  <c r="S7" i="1" l="1"/>
  <c r="S23" i="1"/>
  <c r="S19" i="1"/>
  <c r="S26" i="1"/>
  <c r="S29" i="1" s="1"/>
  <c r="S31" i="1" s="1"/>
  <c r="S3" i="1"/>
  <c r="T25" i="1" l="1"/>
  <c r="T22" i="1" s="1"/>
  <c r="T21" i="1"/>
  <c r="T6" i="1" s="1"/>
  <c r="S8" i="1"/>
  <c r="T17" i="1"/>
  <c r="T23" i="1"/>
  <c r="T27" i="1"/>
  <c r="U27" i="1" l="1"/>
  <c r="T8" i="1"/>
  <c r="U21" i="1"/>
  <c r="U6" i="1" s="1"/>
  <c r="U25" i="1"/>
  <c r="U17" i="1" s="1"/>
  <c r="T19" i="1"/>
  <c r="T26" i="1"/>
  <c r="T29" i="1" s="1"/>
  <c r="T31" i="1" s="1"/>
  <c r="T3" i="1"/>
  <c r="T7" i="1"/>
  <c r="U22" i="1"/>
  <c r="U19" i="1" l="1"/>
  <c r="U26" i="1"/>
  <c r="U29" i="1" s="1"/>
  <c r="U31" i="1" s="1"/>
  <c r="U3" i="1"/>
  <c r="U7" i="1"/>
  <c r="U23" i="1"/>
  <c r="V27" i="1" l="1"/>
  <c r="V21" i="1"/>
  <c r="V6" i="1" s="1"/>
  <c r="V25" i="1"/>
  <c r="V22" i="1" s="1"/>
  <c r="U8" i="1"/>
  <c r="V7" i="1" l="1"/>
  <c r="V17" i="1"/>
  <c r="V23" i="1"/>
  <c r="W21" i="1" l="1"/>
  <c r="W6" i="1" s="1"/>
  <c r="W27" i="1"/>
  <c r="W25" i="1"/>
  <c r="W22" i="1" s="1"/>
  <c r="V8" i="1"/>
  <c r="V26" i="1"/>
  <c r="V29" i="1" s="1"/>
  <c r="V31" i="1" s="1"/>
  <c r="V3" i="1"/>
  <c r="V19" i="1"/>
  <c r="W7" i="1" l="1"/>
  <c r="W23" i="1"/>
  <c r="W17" i="1"/>
  <c r="W26" i="1" l="1"/>
  <c r="W29" i="1" s="1"/>
  <c r="W31" i="1" s="1"/>
  <c r="W19" i="1"/>
  <c r="W3" i="1"/>
  <c r="X21" i="1"/>
  <c r="X6" i="1" s="1"/>
  <c r="X27" i="1"/>
  <c r="X25" i="1"/>
  <c r="X22" i="1" s="1"/>
  <c r="W8" i="1"/>
  <c r="X17" i="1"/>
  <c r="X26" i="1" l="1"/>
  <c r="X29" i="1" s="1"/>
  <c r="X31" i="1" s="1"/>
  <c r="X3" i="1"/>
  <c r="X19" i="1"/>
  <c r="X7" i="1"/>
  <c r="X23" i="1"/>
  <c r="Y25" i="1" l="1"/>
  <c r="Y22" i="1" s="1"/>
  <c r="Y21" i="1"/>
  <c r="Y6" i="1" s="1"/>
  <c r="Y23" i="1"/>
  <c r="Y27" i="1"/>
  <c r="X8" i="1"/>
  <c r="Y17" i="1"/>
  <c r="Y19" i="1" l="1"/>
  <c r="Y26" i="1"/>
  <c r="Y29" i="1" s="1"/>
  <c r="Y31" i="1" s="1"/>
  <c r="Y3" i="1"/>
  <c r="Z27" i="1"/>
  <c r="Z25" i="1"/>
  <c r="Z21" i="1"/>
  <c r="Z6" i="1" s="1"/>
  <c r="Y8" i="1"/>
  <c r="Z17" i="1"/>
  <c r="Z22" i="1"/>
  <c r="Y7" i="1"/>
  <c r="Z7" i="1" l="1"/>
  <c r="Z19" i="1"/>
  <c r="Z26" i="1"/>
  <c r="Z29" i="1" s="1"/>
  <c r="Z31" i="1" s="1"/>
  <c r="Z3" i="1"/>
  <c r="Z23" i="1"/>
  <c r="AA27" i="1" l="1"/>
  <c r="AA21" i="1"/>
  <c r="AA6" i="1" s="1"/>
  <c r="AA25" i="1"/>
  <c r="AA22" i="1" s="1"/>
  <c r="Z8" i="1"/>
  <c r="AA17" i="1"/>
  <c r="AA19" i="1" l="1"/>
  <c r="AA26" i="1"/>
  <c r="AA29" i="1" s="1"/>
  <c r="AA31" i="1" s="1"/>
  <c r="AA3" i="1"/>
  <c r="AA7" i="1"/>
  <c r="AA23" i="1"/>
  <c r="AB27" i="1" l="1"/>
  <c r="AB21" i="1"/>
  <c r="AB6" i="1" s="1"/>
  <c r="AB25" i="1"/>
  <c r="AB22" i="1" s="1"/>
  <c r="AA8" i="1"/>
  <c r="AB17" i="1"/>
  <c r="AB19" i="1" l="1"/>
  <c r="AB26" i="1"/>
  <c r="AB29" i="1" s="1"/>
  <c r="AB31" i="1" s="1"/>
  <c r="AB3" i="1"/>
  <c r="AB7" i="1"/>
  <c r="AB23" i="1"/>
  <c r="AC21" i="1" l="1"/>
  <c r="AC6" i="1" s="1"/>
  <c r="AC27" i="1"/>
  <c r="AC25" i="1"/>
  <c r="AC22" i="1" s="1"/>
  <c r="AB8" i="1"/>
  <c r="AC17" i="1"/>
  <c r="AC26" i="1" l="1"/>
  <c r="AC29" i="1" s="1"/>
  <c r="AC31" i="1" s="1"/>
  <c r="AC19" i="1"/>
  <c r="AC3" i="1"/>
  <c r="AC7" i="1"/>
  <c r="AC23" i="1"/>
  <c r="AD25" i="1" l="1"/>
  <c r="AD22" i="1" s="1"/>
  <c r="AD21" i="1"/>
  <c r="AD6" i="1" s="1"/>
  <c r="AD27" i="1"/>
  <c r="AC8" i="1"/>
  <c r="AD17" i="1"/>
  <c r="AD23" i="1"/>
  <c r="AE25" i="1" l="1"/>
  <c r="AE21" i="1"/>
  <c r="AE6" i="1" s="1"/>
  <c r="AE27" i="1"/>
  <c r="AD8" i="1"/>
  <c r="AE17" i="1"/>
  <c r="AD26" i="1"/>
  <c r="AD29" i="1" s="1"/>
  <c r="AD31" i="1" s="1"/>
  <c r="AD19" i="1"/>
  <c r="AD3" i="1"/>
  <c r="AD7" i="1"/>
  <c r="AE22" i="1"/>
  <c r="AE7" i="1" l="1"/>
  <c r="AE23" i="1"/>
  <c r="AE19" i="1"/>
  <c r="AE3" i="1"/>
  <c r="AE26" i="1"/>
  <c r="AE29" i="1" s="1"/>
  <c r="AE31" i="1" s="1"/>
  <c r="AF25" i="1" l="1"/>
  <c r="AF22" i="1" s="1"/>
  <c r="AF21" i="1"/>
  <c r="AF6" i="1" s="1"/>
  <c r="AF27" i="1"/>
  <c r="AE8" i="1"/>
  <c r="AF17" i="1"/>
  <c r="AF23" i="1"/>
  <c r="AG27" i="1" l="1"/>
  <c r="AF8" i="1"/>
  <c r="AG25" i="1"/>
  <c r="AG17" i="1" s="1"/>
  <c r="AG21" i="1"/>
  <c r="AG6" i="1" s="1"/>
  <c r="AF19" i="1"/>
  <c r="AF3" i="1"/>
  <c r="AF26" i="1"/>
  <c r="AF29" i="1" s="1"/>
  <c r="AF31" i="1" s="1"/>
  <c r="AF7" i="1"/>
  <c r="AG22" i="1"/>
  <c r="AG19" i="1" l="1"/>
  <c r="AG3" i="1"/>
  <c r="AG26" i="1"/>
  <c r="AG29" i="1" s="1"/>
  <c r="AG31" i="1" s="1"/>
  <c r="AG7" i="1"/>
  <c r="AG23" i="1"/>
  <c r="AH27" i="1" l="1"/>
  <c r="AH25" i="1"/>
  <c r="AH22" i="1" s="1"/>
  <c r="AH21" i="1"/>
  <c r="AH6" i="1" s="1"/>
  <c r="AG8" i="1"/>
  <c r="AH7" i="1" l="1"/>
  <c r="AH17" i="1"/>
  <c r="AH23" i="1"/>
  <c r="AI25" i="1" l="1"/>
  <c r="AI22" i="1" s="1"/>
  <c r="AI7" i="1" s="1"/>
  <c r="AI21" i="1"/>
  <c r="AI6" i="1" s="1"/>
  <c r="AI27" i="1"/>
  <c r="AH8" i="1"/>
  <c r="AH26" i="1"/>
  <c r="AH29" i="1" s="1"/>
  <c r="AH31" i="1" s="1"/>
  <c r="AH19" i="1"/>
  <c r="AH3" i="1"/>
  <c r="AI23" i="1" l="1"/>
  <c r="AI8" i="1" s="1"/>
  <c r="AI17" i="1"/>
  <c r="AI26" i="1" l="1"/>
  <c r="AI29" i="1" s="1"/>
  <c r="AI31" i="1" s="1"/>
  <c r="AI19" i="1"/>
  <c r="AI3" i="1"/>
  <c r="C19" i="1" a="1"/>
  <c r="C1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<sst xmlns="http://schemas.openxmlformats.org/spreadsheetml/2006/main" count="125" uniqueCount="21">
  <si>
    <t>Cash Flow to earn IRR</t>
  </si>
  <si>
    <t>over true Life</t>
  </si>
  <si>
    <t>Gross</t>
  </si>
  <si>
    <t>Acc Dep</t>
  </si>
  <si>
    <t>Net</t>
  </si>
  <si>
    <t>True Life</t>
  </si>
  <si>
    <t>IRR</t>
  </si>
  <si>
    <t>Depr Life (yrs)</t>
  </si>
  <si>
    <t>Year</t>
  </si>
  <si>
    <t>Cash Flow</t>
  </si>
  <si>
    <t>PV Factor</t>
  </si>
  <si>
    <t>Present Value</t>
  </si>
  <si>
    <t>Gross PPE</t>
  </si>
  <si>
    <t>Net PPE</t>
  </si>
  <si>
    <t>Depreciation</t>
  </si>
  <si>
    <t>NOPAT</t>
  </si>
  <si>
    <t>Capital (BOY)</t>
  </si>
  <si>
    <t>ROI</t>
  </si>
  <si>
    <t>COC</t>
  </si>
  <si>
    <t>ROI - COC</t>
  </si>
  <si>
    <t>Dep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</si>
</sst>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0.000"/>
    <numFmt numFmtId="165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6" fontId="0" fillId="0" borderId="0" xfId="0" applyNumberFormat="1"/>
    <xf numFmtId="0" fontId="0" fillId="2" borderId="0" xfId="0" applyFill="1"/>
    <xf numFmtId="9" fontId="0" fillId="3" borderId="0" xfId="0" applyNumberFormat="1" applyFill="1"/>
    <xf numFmtId="0" fontId="0" fillId="3" borderId="0" xfId="0" applyFill="1"/>
    <xf numFmtId="164" fontId="0" fillId="0" borderId="0" xfId="0" applyNumberFormat="1"/>
    <xf numFmtId="8" fontId="0" fillId="0" borderId="0" xfId="0" applyNumberFormat="1"/>
    <xf numFmtId="165" fontId="0" fillId="0" borderId="0" xfId="1" applyNumberFormat="1" applyFont="1"/>
    <xf numFmtId="165" fontId="0" fillId="0" borderId="0" xfId="0" applyNumberFormat="1"/>
    <xf numFmtId="9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AA991-BC15-4E20-9314-B52ABD51136A}">
  <dimension ref="A2:ER457"/>
  <sheetViews>
    <sheetView tabSelected="1" topLeftCell="A10" workbookViewId="0">
      <pane xSplit="3" ySplit="5" topLeftCell="D15" activePane="bottomRight" state="frozen"/>
      <selection activeCell="A10" sqref="A10"/>
      <selection pane="topRight" activeCell="D10" sqref="D10"/>
      <selection pane="bottomLeft" activeCell="A20" sqref="A20"/>
      <selection pane="bottomRight" activeCell="A17" sqref="A17"/>
    </sheetView>
  </sheetViews>
  <sheetFormatPr defaultRowHeight="14.4" x14ac:dyDescent="0.3"/>
  <cols>
    <col min="2" max="2" width="11.44140625" customWidth="1"/>
    <col min="5" max="5" width="9.5546875" bestFit="1" customWidth="1"/>
  </cols>
  <sheetData>
    <row r="2" spans="1:148" x14ac:dyDescent="0.3">
      <c r="D2">
        <v>1</v>
      </c>
      <c r="E2">
        <f>D2+1</f>
        <v>2</v>
      </c>
      <c r="F2">
        <f t="shared" ref="F2:AI2" si="0">E2+1</f>
        <v>3</v>
      </c>
      <c r="G2">
        <f t="shared" si="0"/>
        <v>4</v>
      </c>
      <c r="H2">
        <f t="shared" si="0"/>
        <v>5</v>
      </c>
      <c r="I2">
        <f t="shared" si="0"/>
        <v>6</v>
      </c>
      <c r="J2">
        <f t="shared" si="0"/>
        <v>7</v>
      </c>
      <c r="K2">
        <f t="shared" si="0"/>
        <v>8</v>
      </c>
      <c r="L2">
        <f t="shared" si="0"/>
        <v>9</v>
      </c>
      <c r="M2">
        <f t="shared" si="0"/>
        <v>10</v>
      </c>
      <c r="N2">
        <f t="shared" si="0"/>
        <v>11</v>
      </c>
      <c r="O2">
        <f t="shared" si="0"/>
        <v>12</v>
      </c>
      <c r="P2">
        <f t="shared" si="0"/>
        <v>13</v>
      </c>
      <c r="Q2">
        <f t="shared" si="0"/>
        <v>14</v>
      </c>
      <c r="R2">
        <f t="shared" si="0"/>
        <v>15</v>
      </c>
      <c r="S2">
        <f t="shared" si="0"/>
        <v>16</v>
      </c>
      <c r="T2">
        <f t="shared" si="0"/>
        <v>17</v>
      </c>
      <c r="U2">
        <f t="shared" si="0"/>
        <v>18</v>
      </c>
      <c r="V2">
        <f t="shared" si="0"/>
        <v>19</v>
      </c>
      <c r="W2">
        <f t="shared" si="0"/>
        <v>20</v>
      </c>
      <c r="X2">
        <f t="shared" si="0"/>
        <v>21</v>
      </c>
      <c r="Y2">
        <f t="shared" si="0"/>
        <v>22</v>
      </c>
      <c r="Z2">
        <f t="shared" si="0"/>
        <v>23</v>
      </c>
      <c r="AA2">
        <f t="shared" si="0"/>
        <v>24</v>
      </c>
      <c r="AB2">
        <f t="shared" si="0"/>
        <v>25</v>
      </c>
      <c r="AC2">
        <f t="shared" si="0"/>
        <v>26</v>
      </c>
      <c r="AD2">
        <f t="shared" si="0"/>
        <v>27</v>
      </c>
      <c r="AE2">
        <f t="shared" si="0"/>
        <v>28</v>
      </c>
      <c r="AF2">
        <f t="shared" si="0"/>
        <v>29</v>
      </c>
      <c r="AG2">
        <f t="shared" si="0"/>
        <v>30</v>
      </c>
      <c r="AH2">
        <f t="shared" si="0"/>
        <v>31</v>
      </c>
      <c r="AI2">
        <f t="shared" si="0"/>
        <v>32</v>
      </c>
    </row>
    <row r="3" spans="1:148" x14ac:dyDescent="0.3">
      <c r="B3" t="s">
        <v>0</v>
      </c>
      <c r="D3" s="1">
        <f t="shared" ref="D3:AI3" si="1">D17+D35+D45+D55+D65+D75+D85+D95+D105+D115+D125+D135+D145+D155+D165+D175+D185+D195+D205+D215+D225+D235+D245+D255+D265+D275+D285+D295+D305+D315+D325+D335+D345+D355+D365+D375+D385+D395+D405+D415+D425+D435+D445+D455+D465+D465+D475+D485+D495+D505</f>
        <v>91.25</v>
      </c>
      <c r="E3" s="1">
        <f t="shared" si="1"/>
        <v>89.375</v>
      </c>
      <c r="F3" s="1">
        <f t="shared" si="1"/>
        <v>87.5</v>
      </c>
      <c r="G3" s="1">
        <f t="shared" si="1"/>
        <v>85.625</v>
      </c>
      <c r="H3" s="1">
        <f t="shared" si="1"/>
        <v>83.75</v>
      </c>
      <c r="I3" s="1">
        <f t="shared" si="1"/>
        <v>81.875</v>
      </c>
      <c r="J3" s="1">
        <f t="shared" si="1"/>
        <v>80</v>
      </c>
      <c r="K3" s="1">
        <f t="shared" si="1"/>
        <v>78.125</v>
      </c>
      <c r="L3" s="1">
        <f t="shared" si="1"/>
        <v>76.25</v>
      </c>
      <c r="M3" s="1">
        <f t="shared" si="1"/>
        <v>74.375</v>
      </c>
      <c r="N3" s="1">
        <f t="shared" si="1"/>
        <v>72.5</v>
      </c>
      <c r="O3" s="1">
        <f t="shared" si="1"/>
        <v>70.625</v>
      </c>
      <c r="P3" s="1">
        <f t="shared" si="1"/>
        <v>68.75</v>
      </c>
      <c r="Q3" s="1">
        <f t="shared" si="1"/>
        <v>66.875</v>
      </c>
      <c r="R3" s="1">
        <f t="shared" si="1"/>
        <v>65</v>
      </c>
      <c r="S3" s="1">
        <f t="shared" si="1"/>
        <v>63.125</v>
      </c>
      <c r="T3" s="1">
        <f t="shared" si="1"/>
        <v>61.25</v>
      </c>
      <c r="U3" s="1">
        <f t="shared" si="1"/>
        <v>130.37733735474944</v>
      </c>
      <c r="V3" s="1">
        <f t="shared" si="1"/>
        <v>199.50467470949889</v>
      </c>
      <c r="W3" s="1">
        <f t="shared" si="1"/>
        <v>268.63201206424827</v>
      </c>
      <c r="X3" s="1">
        <f t="shared" si="1"/>
        <v>337.75934941899772</v>
      </c>
      <c r="Y3" s="1">
        <f t="shared" si="1"/>
        <v>406.88668677374716</v>
      </c>
      <c r="Z3" s="1">
        <f t="shared" si="1"/>
        <v>476.0140241284966</v>
      </c>
      <c r="AA3" s="1">
        <f t="shared" si="1"/>
        <v>545.14136148324599</v>
      </c>
      <c r="AB3" s="1">
        <f t="shared" si="1"/>
        <v>614.26869883799543</v>
      </c>
      <c r="AC3" s="1">
        <f t="shared" si="1"/>
        <v>683.39603619274487</v>
      </c>
      <c r="AD3" s="1">
        <f t="shared" si="1"/>
        <v>752.52337354749432</v>
      </c>
      <c r="AE3" s="1">
        <f t="shared" si="1"/>
        <v>821.65071090224376</v>
      </c>
      <c r="AF3" s="1">
        <f t="shared" si="1"/>
        <v>890.7780482569932</v>
      </c>
      <c r="AG3" s="1">
        <f t="shared" si="1"/>
        <v>959.90538561174264</v>
      </c>
      <c r="AH3" s="1">
        <f t="shared" si="1"/>
        <v>1029.032722966492</v>
      </c>
      <c r="AI3" s="1">
        <f t="shared" si="1"/>
        <v>1098.1600603212414</v>
      </c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>
        <f t="shared" ref="EA3:ER3" si="2">EA17+EA35+EA45+EA55+EA65+EA75+EA85+EA95+EA105+EA115+EA125+EA135+EA145+EA155+EA165+EA175+EA185+EA195+EA205+EA215+EA225+EA235+EA245+EA255+EA265+EA275+EA285+EA295+EA305+EA315+EA325+EA335+EA345+EA355+EA365+EA375+EA385+EA395+EA405+EA415+EA425+EA435+EA445+EA455+EA465+EA465+EA475+EA485+EA495+EA505</f>
        <v>426.0140241284966</v>
      </c>
      <c r="EB3" s="1">
        <f t="shared" si="2"/>
        <v>355.01168677374716</v>
      </c>
      <c r="EC3" s="1">
        <f t="shared" si="2"/>
        <v>284.00934941899772</v>
      </c>
      <c r="ED3" s="1">
        <f t="shared" si="2"/>
        <v>213.00701206424827</v>
      </c>
      <c r="EE3" s="1">
        <f t="shared" si="2"/>
        <v>142.00467470949886</v>
      </c>
      <c r="EF3" s="1">
        <f t="shared" si="2"/>
        <v>71.002337354749429</v>
      </c>
      <c r="EG3" s="1">
        <f t="shared" si="2"/>
        <v>0</v>
      </c>
      <c r="EH3" s="1">
        <f t="shared" si="2"/>
        <v>0</v>
      </c>
      <c r="EI3" s="1">
        <f t="shared" si="2"/>
        <v>0</v>
      </c>
      <c r="EJ3" s="1">
        <f t="shared" si="2"/>
        <v>0</v>
      </c>
      <c r="EK3" s="1">
        <f t="shared" si="2"/>
        <v>0</v>
      </c>
      <c r="EL3" s="1">
        <f t="shared" si="2"/>
        <v>0</v>
      </c>
      <c r="EM3" s="1">
        <f t="shared" si="2"/>
        <v>0</v>
      </c>
      <c r="EN3" s="1">
        <f t="shared" si="2"/>
        <v>0</v>
      </c>
      <c r="EO3" s="1">
        <f t="shared" si="2"/>
        <v>0</v>
      </c>
      <c r="EP3" s="1">
        <f t="shared" si="2"/>
        <v>0</v>
      </c>
      <c r="EQ3" s="1">
        <f t="shared" si="2"/>
        <v>0</v>
      </c>
      <c r="ER3" s="1">
        <f t="shared" si="2"/>
        <v>0</v>
      </c>
    </row>
    <row r="4" spans="1:148" x14ac:dyDescent="0.3">
      <c r="B4" t="s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</row>
    <row r="5" spans="1:148" x14ac:dyDescent="0.3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</row>
    <row r="6" spans="1:148" x14ac:dyDescent="0.3">
      <c r="B6" t="s">
        <v>2</v>
      </c>
      <c r="D6" s="1">
        <f t="shared" ref="D6:AI8" si="3">D21+D38+D48+D58+D68+D78+D88+D98+D108+D118+D128+D138+D148+D158+D168+D178+D188+D198+D208+D218+D228+D238+D248+D258+D268+D278+D288+D298+D308+D318+D328+D338+D348+D358+D368+D378+D388+D398+D408+D418+D428+D438+D448+D458+D468+D468+D478+D488+D498+D508</f>
        <v>1000</v>
      </c>
      <c r="E6" s="1">
        <f t="shared" si="3"/>
        <v>1000</v>
      </c>
      <c r="F6" s="1">
        <f t="shared" si="3"/>
        <v>1000</v>
      </c>
      <c r="G6" s="1">
        <f t="shared" si="3"/>
        <v>1000</v>
      </c>
      <c r="H6" s="1">
        <f t="shared" si="3"/>
        <v>1000</v>
      </c>
      <c r="I6" s="1">
        <f t="shared" si="3"/>
        <v>1000</v>
      </c>
      <c r="J6" s="1">
        <f t="shared" si="3"/>
        <v>1000</v>
      </c>
      <c r="K6" s="1">
        <f t="shared" si="3"/>
        <v>1000</v>
      </c>
      <c r="L6" s="1">
        <f t="shared" si="3"/>
        <v>1000</v>
      </c>
      <c r="M6" s="1">
        <f t="shared" si="3"/>
        <v>1000</v>
      </c>
      <c r="N6" s="1">
        <f t="shared" si="3"/>
        <v>1000</v>
      </c>
      <c r="O6" s="1">
        <f t="shared" si="3"/>
        <v>1000</v>
      </c>
      <c r="P6" s="1">
        <f t="shared" si="3"/>
        <v>1000</v>
      </c>
      <c r="Q6" s="1">
        <f t="shared" si="3"/>
        <v>1000</v>
      </c>
      <c r="R6" s="1">
        <f t="shared" si="3"/>
        <v>1000</v>
      </c>
      <c r="S6" s="1">
        <f t="shared" si="3"/>
        <v>1000</v>
      </c>
      <c r="T6" s="1">
        <f t="shared" si="3"/>
        <v>1000</v>
      </c>
      <c r="U6" s="1">
        <f t="shared" si="3"/>
        <v>2000</v>
      </c>
      <c r="V6" s="1">
        <f t="shared" si="3"/>
        <v>3000</v>
      </c>
      <c r="W6" s="1">
        <f t="shared" si="3"/>
        <v>4000</v>
      </c>
      <c r="X6" s="1">
        <f t="shared" si="3"/>
        <v>5000</v>
      </c>
      <c r="Y6" s="1">
        <f t="shared" si="3"/>
        <v>6000</v>
      </c>
      <c r="Z6" s="1">
        <f t="shared" si="3"/>
        <v>7000</v>
      </c>
      <c r="AA6" s="1">
        <f t="shared" si="3"/>
        <v>8000</v>
      </c>
      <c r="AB6" s="1">
        <f t="shared" si="3"/>
        <v>9000</v>
      </c>
      <c r="AC6" s="1">
        <f t="shared" si="3"/>
        <v>10000</v>
      </c>
      <c r="AD6" s="1">
        <f t="shared" si="3"/>
        <v>11000</v>
      </c>
      <c r="AE6" s="1">
        <f t="shared" si="3"/>
        <v>12000</v>
      </c>
      <c r="AF6" s="1">
        <f t="shared" si="3"/>
        <v>13000</v>
      </c>
      <c r="AG6" s="1">
        <f t="shared" si="3"/>
        <v>14000</v>
      </c>
      <c r="AH6" s="1">
        <f t="shared" si="3"/>
        <v>15000</v>
      </c>
      <c r="AI6" s="1">
        <f t="shared" si="3"/>
        <v>16000</v>
      </c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>
        <f t="shared" ref="EA6:ER8" si="4">EA21+EA38+EA48+EA58+EA68+EA78+EA88+EA98+EA108+EA118+EA128+EA138+EA148+EA158+EA168+EA178+EA188+EA198+EA208+EA218+EA228+EA238+EA248+EA258+EA268+EA278+EA288+EA298+EA308+EA318+EA328+EA338+EA348+EA358+EA368+EA378+EA388+EA398+EA408+EA418+EA428+EA438+EA448+EA458+EA468+EA468+EA478+EA488+EA498+EA508</f>
        <v>0</v>
      </c>
      <c r="EB6" s="1">
        <f t="shared" si="4"/>
        <v>0</v>
      </c>
      <c r="EC6" s="1">
        <f t="shared" si="4"/>
        <v>0</v>
      </c>
      <c r="ED6" s="1">
        <f t="shared" si="4"/>
        <v>0</v>
      </c>
      <c r="EE6" s="1">
        <f t="shared" si="4"/>
        <v>0</v>
      </c>
      <c r="EF6" s="1">
        <f t="shared" si="4"/>
        <v>0</v>
      </c>
      <c r="EG6" s="1">
        <f t="shared" si="4"/>
        <v>0</v>
      </c>
      <c r="EH6" s="1">
        <f t="shared" si="4"/>
        <v>0</v>
      </c>
      <c r="EI6" s="1">
        <f t="shared" si="4"/>
        <v>0</v>
      </c>
      <c r="EJ6" s="1">
        <f t="shared" si="4"/>
        <v>0</v>
      </c>
      <c r="EK6" s="1">
        <f t="shared" si="4"/>
        <v>0</v>
      </c>
      <c r="EL6" s="1">
        <f t="shared" si="4"/>
        <v>0</v>
      </c>
      <c r="EM6" s="1">
        <f t="shared" si="4"/>
        <v>0</v>
      </c>
      <c r="EN6" s="1">
        <f t="shared" si="4"/>
        <v>0</v>
      </c>
      <c r="EO6" s="1">
        <f t="shared" si="4"/>
        <v>0</v>
      </c>
      <c r="EP6" s="1">
        <f t="shared" si="4"/>
        <v>0</v>
      </c>
      <c r="EQ6" s="1">
        <f t="shared" si="4"/>
        <v>0</v>
      </c>
      <c r="ER6" s="1">
        <f t="shared" si="4"/>
        <v>0</v>
      </c>
    </row>
    <row r="7" spans="1:148" x14ac:dyDescent="0.3">
      <c r="B7" t="s">
        <v>3</v>
      </c>
      <c r="D7" s="1">
        <f t="shared" si="3"/>
        <v>31.25</v>
      </c>
      <c r="E7" s="1">
        <f t="shared" si="3"/>
        <v>62.5</v>
      </c>
      <c r="F7" s="1">
        <f t="shared" si="3"/>
        <v>93.75</v>
      </c>
      <c r="G7" s="1">
        <f t="shared" si="3"/>
        <v>125</v>
      </c>
      <c r="H7" s="1">
        <f t="shared" si="3"/>
        <v>156.25</v>
      </c>
      <c r="I7" s="1">
        <f t="shared" si="3"/>
        <v>187.5</v>
      </c>
      <c r="J7" s="1">
        <f t="shared" si="3"/>
        <v>218.75</v>
      </c>
      <c r="K7" s="1">
        <f t="shared" si="3"/>
        <v>250</v>
      </c>
      <c r="L7" s="1">
        <f t="shared" si="3"/>
        <v>281.25</v>
      </c>
      <c r="M7" s="1">
        <f t="shared" si="3"/>
        <v>312.5</v>
      </c>
      <c r="N7" s="1">
        <f t="shared" si="3"/>
        <v>343.75</v>
      </c>
      <c r="O7" s="1">
        <f t="shared" si="3"/>
        <v>375</v>
      </c>
      <c r="P7" s="1">
        <f t="shared" si="3"/>
        <v>406.25</v>
      </c>
      <c r="Q7" s="1">
        <f t="shared" si="3"/>
        <v>437.5</v>
      </c>
      <c r="R7" s="1">
        <f t="shared" si="3"/>
        <v>468.75</v>
      </c>
      <c r="S7" s="1">
        <f t="shared" si="3"/>
        <v>500</v>
      </c>
      <c r="T7" s="1">
        <f t="shared" si="3"/>
        <v>531.25</v>
      </c>
      <c r="U7" s="1">
        <f t="shared" si="3"/>
        <v>593.75</v>
      </c>
      <c r="V7" s="1">
        <f t="shared" si="3"/>
        <v>687.5</v>
      </c>
      <c r="W7" s="1">
        <f t="shared" si="3"/>
        <v>812.5</v>
      </c>
      <c r="X7" s="1">
        <f t="shared" si="3"/>
        <v>968.75</v>
      </c>
      <c r="Y7" s="1">
        <f t="shared" si="3"/>
        <v>1156.25</v>
      </c>
      <c r="Z7" s="1">
        <f t="shared" si="3"/>
        <v>1375</v>
      </c>
      <c r="AA7" s="1">
        <f t="shared" si="3"/>
        <v>1625</v>
      </c>
      <c r="AB7" s="1">
        <f t="shared" si="3"/>
        <v>1906.25</v>
      </c>
      <c r="AC7" s="1">
        <f t="shared" si="3"/>
        <v>2218.75</v>
      </c>
      <c r="AD7" s="1">
        <f t="shared" si="3"/>
        <v>2562.5</v>
      </c>
      <c r="AE7" s="1">
        <f t="shared" si="3"/>
        <v>2937.5</v>
      </c>
      <c r="AF7" s="1">
        <f t="shared" si="3"/>
        <v>3343.75</v>
      </c>
      <c r="AG7" s="1">
        <f t="shared" si="3"/>
        <v>3781.25</v>
      </c>
      <c r="AH7" s="1">
        <f t="shared" si="3"/>
        <v>4250</v>
      </c>
      <c r="AI7" s="1">
        <f t="shared" si="3"/>
        <v>4750</v>
      </c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>
        <f t="shared" si="4"/>
        <v>0</v>
      </c>
      <c r="EB7" s="1">
        <f t="shared" si="4"/>
        <v>0</v>
      </c>
      <c r="EC7" s="1">
        <f t="shared" si="4"/>
        <v>0</v>
      </c>
      <c r="ED7" s="1">
        <f t="shared" si="4"/>
        <v>0</v>
      </c>
      <c r="EE7" s="1">
        <f t="shared" si="4"/>
        <v>0</v>
      </c>
      <c r="EF7" s="1">
        <f t="shared" si="4"/>
        <v>0</v>
      </c>
      <c r="EG7" s="1">
        <f t="shared" si="4"/>
        <v>0</v>
      </c>
      <c r="EH7" s="1">
        <f t="shared" si="4"/>
        <v>0</v>
      </c>
      <c r="EI7" s="1">
        <f t="shared" si="4"/>
        <v>0</v>
      </c>
      <c r="EJ7" s="1">
        <f t="shared" si="4"/>
        <v>0</v>
      </c>
      <c r="EK7" s="1">
        <f t="shared" si="4"/>
        <v>0</v>
      </c>
      <c r="EL7" s="1">
        <f t="shared" si="4"/>
        <v>0</v>
      </c>
      <c r="EM7" s="1">
        <f t="shared" si="4"/>
        <v>0</v>
      </c>
      <c r="EN7" s="1">
        <f t="shared" si="4"/>
        <v>0</v>
      </c>
      <c r="EO7" s="1">
        <f t="shared" si="4"/>
        <v>0</v>
      </c>
      <c r="EP7" s="1">
        <f t="shared" si="4"/>
        <v>0</v>
      </c>
      <c r="EQ7" s="1">
        <f t="shared" si="4"/>
        <v>0</v>
      </c>
      <c r="ER7" s="1">
        <f t="shared" si="4"/>
        <v>0</v>
      </c>
    </row>
    <row r="8" spans="1:148" x14ac:dyDescent="0.3">
      <c r="B8" t="s">
        <v>4</v>
      </c>
      <c r="D8" s="1">
        <f t="shared" si="3"/>
        <v>968.75</v>
      </c>
      <c r="E8" s="1">
        <f t="shared" si="3"/>
        <v>937.5</v>
      </c>
      <c r="F8" s="1">
        <f t="shared" si="3"/>
        <v>906.25</v>
      </c>
      <c r="G8" s="1">
        <f t="shared" si="3"/>
        <v>875</v>
      </c>
      <c r="H8" s="1">
        <f t="shared" si="3"/>
        <v>843.75</v>
      </c>
      <c r="I8" s="1">
        <f t="shared" si="3"/>
        <v>812.5</v>
      </c>
      <c r="J8" s="1">
        <f t="shared" si="3"/>
        <v>781.25</v>
      </c>
      <c r="K8" s="1">
        <f t="shared" si="3"/>
        <v>750</v>
      </c>
      <c r="L8" s="1">
        <f t="shared" si="3"/>
        <v>718.75</v>
      </c>
      <c r="M8" s="1">
        <f t="shared" si="3"/>
        <v>687.5</v>
      </c>
      <c r="N8" s="1">
        <f t="shared" si="3"/>
        <v>656.25</v>
      </c>
      <c r="O8" s="1">
        <f t="shared" si="3"/>
        <v>625</v>
      </c>
      <c r="P8" s="1">
        <f t="shared" si="3"/>
        <v>593.75</v>
      </c>
      <c r="Q8" s="1">
        <f t="shared" si="3"/>
        <v>562.5</v>
      </c>
      <c r="R8" s="1">
        <f t="shared" si="3"/>
        <v>531.25</v>
      </c>
      <c r="S8" s="1">
        <f t="shared" si="3"/>
        <v>500</v>
      </c>
      <c r="T8" s="1">
        <f t="shared" si="3"/>
        <v>468.75</v>
      </c>
      <c r="U8" s="1">
        <f t="shared" si="3"/>
        <v>1406.25</v>
      </c>
      <c r="V8" s="1">
        <f t="shared" si="3"/>
        <v>2312.5</v>
      </c>
      <c r="W8" s="1">
        <f t="shared" si="3"/>
        <v>3187.5</v>
      </c>
      <c r="X8" s="1">
        <f t="shared" si="3"/>
        <v>4031.25</v>
      </c>
      <c r="Y8" s="1">
        <f t="shared" si="3"/>
        <v>4843.75</v>
      </c>
      <c r="Z8" s="1">
        <f t="shared" si="3"/>
        <v>5625</v>
      </c>
      <c r="AA8" s="1">
        <f t="shared" si="3"/>
        <v>6375</v>
      </c>
      <c r="AB8" s="1">
        <f t="shared" si="3"/>
        <v>7093.75</v>
      </c>
      <c r="AC8" s="1">
        <f t="shared" si="3"/>
        <v>7781.25</v>
      </c>
      <c r="AD8" s="1">
        <f t="shared" si="3"/>
        <v>8437.5</v>
      </c>
      <c r="AE8" s="1">
        <f t="shared" si="3"/>
        <v>9062.5</v>
      </c>
      <c r="AF8" s="1">
        <f t="shared" si="3"/>
        <v>9656.25</v>
      </c>
      <c r="AG8" s="1">
        <f t="shared" si="3"/>
        <v>10218.75</v>
      </c>
      <c r="AH8" s="1">
        <f t="shared" si="3"/>
        <v>10750</v>
      </c>
      <c r="AI8" s="1">
        <f t="shared" si="3"/>
        <v>11250</v>
      </c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>
        <f t="shared" si="4"/>
        <v>0</v>
      </c>
      <c r="EB8" s="1">
        <f t="shared" si="4"/>
        <v>0</v>
      </c>
      <c r="EC8" s="1">
        <f t="shared" si="4"/>
        <v>0</v>
      </c>
      <c r="ED8" s="1">
        <f t="shared" si="4"/>
        <v>0</v>
      </c>
      <c r="EE8" s="1">
        <f t="shared" si="4"/>
        <v>0</v>
      </c>
      <c r="EF8" s="1">
        <f t="shared" si="4"/>
        <v>0</v>
      </c>
      <c r="EG8" s="1">
        <f t="shared" si="4"/>
        <v>0</v>
      </c>
      <c r="EH8" s="1">
        <f t="shared" si="4"/>
        <v>0</v>
      </c>
      <c r="EI8" s="1">
        <f t="shared" si="4"/>
        <v>0</v>
      </c>
      <c r="EJ8" s="1">
        <f t="shared" si="4"/>
        <v>0</v>
      </c>
      <c r="EK8" s="1">
        <f t="shared" si="4"/>
        <v>0</v>
      </c>
      <c r="EL8" s="1">
        <f t="shared" si="4"/>
        <v>0</v>
      </c>
      <c r="EM8" s="1">
        <f t="shared" si="4"/>
        <v>0</v>
      </c>
      <c r="EN8" s="1">
        <f t="shared" si="4"/>
        <v>0</v>
      </c>
      <c r="EO8" s="1">
        <f t="shared" si="4"/>
        <v>0</v>
      </c>
      <c r="EP8" s="1">
        <f t="shared" si="4"/>
        <v>0</v>
      </c>
      <c r="EQ8" s="1">
        <f t="shared" si="4"/>
        <v>0</v>
      </c>
      <c r="ER8" s="1">
        <f t="shared" si="4"/>
        <v>0</v>
      </c>
    </row>
    <row r="9" spans="1:148" x14ac:dyDescent="0.3"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</row>
    <row r="11" spans="1:148" x14ac:dyDescent="0.3">
      <c r="B11" t="s">
        <v>5</v>
      </c>
      <c r="C11" s="2">
        <v>32</v>
      </c>
    </row>
    <row r="13" spans="1:148" x14ac:dyDescent="0.3">
      <c r="A13">
        <v>1</v>
      </c>
      <c r="B13" t="s">
        <v>6</v>
      </c>
      <c r="C13" s="3">
        <v>0.06</v>
      </c>
    </row>
    <row r="14" spans="1:148" x14ac:dyDescent="0.3">
      <c r="A14">
        <v>2</v>
      </c>
      <c r="B14" t="s">
        <v>7</v>
      </c>
      <c r="C14" s="4">
        <v>32</v>
      </c>
    </row>
    <row r="16" spans="1:148" x14ac:dyDescent="0.3">
      <c r="A16">
        <v>3</v>
      </c>
      <c r="B16" t="s">
        <v>8</v>
      </c>
      <c r="D16">
        <v>1</v>
      </c>
      <c r="E16">
        <f>D16+1</f>
        <v>2</v>
      </c>
      <c r="F16">
        <f t="shared" ref="F16:AI16" si="5">E16+1</f>
        <v>3</v>
      </c>
      <c r="G16">
        <f t="shared" si="5"/>
        <v>4</v>
      </c>
      <c r="H16">
        <f t="shared" si="5"/>
        <v>5</v>
      </c>
      <c r="I16">
        <f t="shared" si="5"/>
        <v>6</v>
      </c>
      <c r="J16">
        <f t="shared" si="5"/>
        <v>7</v>
      </c>
      <c r="K16">
        <f t="shared" si="5"/>
        <v>8</v>
      </c>
      <c r="L16">
        <f t="shared" si="5"/>
        <v>9</v>
      </c>
      <c r="M16">
        <f t="shared" si="5"/>
        <v>10</v>
      </c>
      <c r="N16">
        <f t="shared" si="5"/>
        <v>11</v>
      </c>
      <c r="O16">
        <f t="shared" si="5"/>
        <v>12</v>
      </c>
      <c r="P16">
        <f t="shared" si="5"/>
        <v>13</v>
      </c>
      <c r="Q16">
        <f t="shared" si="5"/>
        <v>14</v>
      </c>
      <c r="R16">
        <f t="shared" si="5"/>
        <v>15</v>
      </c>
      <c r="S16">
        <f t="shared" si="5"/>
        <v>16</v>
      </c>
      <c r="T16">
        <f t="shared" si="5"/>
        <v>17</v>
      </c>
      <c r="U16">
        <f t="shared" si="5"/>
        <v>18</v>
      </c>
      <c r="V16">
        <f t="shared" si="5"/>
        <v>19</v>
      </c>
      <c r="W16">
        <f t="shared" si="5"/>
        <v>20</v>
      </c>
      <c r="X16">
        <f t="shared" si="5"/>
        <v>21</v>
      </c>
      <c r="Y16">
        <f t="shared" si="5"/>
        <v>22</v>
      </c>
      <c r="Z16">
        <f t="shared" si="5"/>
        <v>23</v>
      </c>
      <c r="AA16">
        <f t="shared" si="5"/>
        <v>24</v>
      </c>
      <c r="AB16">
        <f t="shared" si="5"/>
        <v>25</v>
      </c>
      <c r="AC16">
        <f t="shared" si="5"/>
        <v>26</v>
      </c>
      <c r="AD16">
        <f t="shared" si="5"/>
        <v>27</v>
      </c>
      <c r="AE16">
        <f t="shared" si="5"/>
        <v>28</v>
      </c>
      <c r="AF16">
        <f t="shared" si="5"/>
        <v>29</v>
      </c>
      <c r="AG16">
        <f t="shared" si="5"/>
        <v>30</v>
      </c>
      <c r="AH16">
        <f t="shared" si="5"/>
        <v>31</v>
      </c>
      <c r="AI16">
        <f t="shared" si="5"/>
        <v>32</v>
      </c>
    </row>
    <row r="17" spans="1:111" x14ac:dyDescent="0.3">
      <c r="A17">
        <v>4</v>
      </c>
      <c r="B17" t="s">
        <v>9</v>
      </c>
      <c r="D17" s="1">
        <f>$C$13*D21+D25</f>
        <v>91.25</v>
      </c>
      <c r="E17" s="1">
        <f t="shared" ref="E17:AI17" si="6">$C$13*D23+E25</f>
        <v>89.375</v>
      </c>
      <c r="F17" s="1">
        <f t="shared" si="6"/>
        <v>87.5</v>
      </c>
      <c r="G17" s="1">
        <f t="shared" si="6"/>
        <v>85.625</v>
      </c>
      <c r="H17" s="1">
        <f t="shared" si="6"/>
        <v>83.75</v>
      </c>
      <c r="I17" s="1">
        <f t="shared" si="6"/>
        <v>81.875</v>
      </c>
      <c r="J17" s="1">
        <f t="shared" si="6"/>
        <v>80</v>
      </c>
      <c r="K17" s="1">
        <f t="shared" si="6"/>
        <v>78.125</v>
      </c>
      <c r="L17" s="1">
        <f t="shared" si="6"/>
        <v>76.25</v>
      </c>
      <c r="M17" s="1">
        <f t="shared" si="6"/>
        <v>74.375</v>
      </c>
      <c r="N17" s="1">
        <f t="shared" si="6"/>
        <v>72.5</v>
      </c>
      <c r="O17" s="1">
        <f t="shared" si="6"/>
        <v>70.625</v>
      </c>
      <c r="P17" s="1">
        <f t="shared" si="6"/>
        <v>68.75</v>
      </c>
      <c r="Q17" s="1">
        <f t="shared" si="6"/>
        <v>66.875</v>
      </c>
      <c r="R17" s="1">
        <f t="shared" si="6"/>
        <v>65</v>
      </c>
      <c r="S17" s="1">
        <f t="shared" si="6"/>
        <v>63.125</v>
      </c>
      <c r="T17" s="1">
        <f t="shared" si="6"/>
        <v>61.25</v>
      </c>
      <c r="U17" s="1">
        <f t="shared" si="6"/>
        <v>59.375</v>
      </c>
      <c r="V17" s="1">
        <f t="shared" si="6"/>
        <v>57.5</v>
      </c>
      <c r="W17" s="1">
        <f t="shared" si="6"/>
        <v>55.625</v>
      </c>
      <c r="X17" s="1">
        <f t="shared" si="6"/>
        <v>53.75</v>
      </c>
      <c r="Y17" s="1">
        <f t="shared" si="6"/>
        <v>51.875</v>
      </c>
      <c r="Z17" s="1">
        <f t="shared" si="6"/>
        <v>50</v>
      </c>
      <c r="AA17" s="1">
        <f t="shared" si="6"/>
        <v>48.125</v>
      </c>
      <c r="AB17" s="1">
        <f t="shared" si="6"/>
        <v>46.25</v>
      </c>
      <c r="AC17" s="1">
        <f t="shared" si="6"/>
        <v>44.375</v>
      </c>
      <c r="AD17" s="1">
        <f t="shared" si="6"/>
        <v>42.5</v>
      </c>
      <c r="AE17" s="1">
        <f t="shared" si="6"/>
        <v>40.625</v>
      </c>
      <c r="AF17" s="1">
        <f t="shared" si="6"/>
        <v>38.75</v>
      </c>
      <c r="AG17" s="1">
        <f t="shared" si="6"/>
        <v>36.875</v>
      </c>
      <c r="AH17" s="1">
        <f t="shared" si="6"/>
        <v>35</v>
      </c>
      <c r="AI17" s="1">
        <f t="shared" si="6"/>
        <v>33.125</v>
      </c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</row>
    <row r="18" spans="1:111" x14ac:dyDescent="0.3">
      <c r="A18">
        <v>5</v>
      </c>
      <c r="B18" t="s">
        <v>10</v>
      </c>
      <c r="D18" s="5">
        <f>1/(1+$C$13)</f>
        <v>0.94339622641509424</v>
      </c>
      <c r="E18" s="5">
        <f t="shared" ref="E18:AI18" si="7">D18/(1+$C$13)</f>
        <v>0.88999644001423983</v>
      </c>
      <c r="F18" s="5">
        <f t="shared" si="7"/>
        <v>0.83961928303230171</v>
      </c>
      <c r="G18" s="5">
        <f t="shared" si="7"/>
        <v>0.79209366323802044</v>
      </c>
      <c r="H18" s="5">
        <f t="shared" si="7"/>
        <v>0.747258172866057</v>
      </c>
      <c r="I18" s="5">
        <f t="shared" si="7"/>
        <v>0.70496054043967638</v>
      </c>
      <c r="J18" s="5">
        <f t="shared" si="7"/>
        <v>0.66505711362233622</v>
      </c>
      <c r="K18" s="5">
        <f t="shared" si="7"/>
        <v>0.62741237134182659</v>
      </c>
      <c r="L18" s="5">
        <f t="shared" si="7"/>
        <v>0.59189846353002507</v>
      </c>
      <c r="M18" s="5">
        <f t="shared" si="7"/>
        <v>0.55839477691511796</v>
      </c>
      <c r="N18" s="5">
        <f t="shared" si="7"/>
        <v>0.52678752539162066</v>
      </c>
      <c r="O18" s="5">
        <f t="shared" si="7"/>
        <v>0.49696936357700061</v>
      </c>
      <c r="P18" s="5">
        <f t="shared" si="7"/>
        <v>0.46883902224245338</v>
      </c>
      <c r="Q18" s="5">
        <f t="shared" si="7"/>
        <v>0.44230096437967298</v>
      </c>
      <c r="R18" s="5">
        <f t="shared" si="7"/>
        <v>0.41726506073554054</v>
      </c>
      <c r="S18" s="5">
        <f t="shared" si="7"/>
        <v>0.39364628371277405</v>
      </c>
      <c r="T18" s="5">
        <f t="shared" si="7"/>
        <v>0.37136441859695662</v>
      </c>
      <c r="U18" s="5">
        <f t="shared" si="7"/>
        <v>0.35034379112920433</v>
      </c>
      <c r="V18" s="5">
        <f t="shared" si="7"/>
        <v>0.33051301049924936</v>
      </c>
      <c r="W18" s="5">
        <f t="shared" si="7"/>
        <v>0.31180472688608429</v>
      </c>
      <c r="X18" s="5">
        <f t="shared" si="7"/>
        <v>0.294155402722721</v>
      </c>
      <c r="Y18" s="5">
        <f t="shared" si="7"/>
        <v>0.27750509690822733</v>
      </c>
      <c r="Z18" s="5">
        <f t="shared" si="7"/>
        <v>0.26179726123417674</v>
      </c>
      <c r="AA18" s="5">
        <f t="shared" si="7"/>
        <v>0.24697854833412899</v>
      </c>
      <c r="AB18" s="5">
        <f t="shared" si="7"/>
        <v>0.23299863050389527</v>
      </c>
      <c r="AC18" s="5">
        <f t="shared" si="7"/>
        <v>0.21981002877725969</v>
      </c>
      <c r="AD18" s="5">
        <f t="shared" si="7"/>
        <v>0.20736795167666008</v>
      </c>
      <c r="AE18" s="5">
        <f t="shared" si="7"/>
        <v>0.19563014309118876</v>
      </c>
      <c r="AF18" s="5">
        <f t="shared" si="7"/>
        <v>0.1845567387652724</v>
      </c>
      <c r="AG18" s="5">
        <f t="shared" si="7"/>
        <v>0.17411013091063432</v>
      </c>
      <c r="AH18" s="5">
        <f t="shared" si="7"/>
        <v>0.16425484048173047</v>
      </c>
      <c r="AI18" s="5">
        <f t="shared" si="7"/>
        <v>0.1549573966808778</v>
      </c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111" x14ac:dyDescent="0.3">
      <c r="A19">
        <v>6</v>
      </c>
      <c r="B19" t="s">
        <v>11</v>
      </c>
      <c r="C19" s="1" cm="1">
        <f t="array" ref="C19">SUM(D17:AS17*D18:AS18)</f>
        <v>999.99999999999955</v>
      </c>
      <c r="D19" s="6">
        <f>D17*D18</f>
        <v>86.084905660377345</v>
      </c>
      <c r="E19" s="6">
        <f t="shared" ref="E19:AI19" si="8">E17*E18</f>
        <v>79.54343182627268</v>
      </c>
      <c r="F19" s="6">
        <f t="shared" si="8"/>
        <v>73.466687265326399</v>
      </c>
      <c r="G19" s="6">
        <f t="shared" si="8"/>
        <v>67.823019914755506</v>
      </c>
      <c r="H19" s="6">
        <f t="shared" si="8"/>
        <v>62.582871977532271</v>
      </c>
      <c r="I19" s="6">
        <f t="shared" si="8"/>
        <v>57.718644248498506</v>
      </c>
      <c r="J19" s="6">
        <f t="shared" si="8"/>
        <v>53.204569089786901</v>
      </c>
      <c r="K19" s="6">
        <f t="shared" si="8"/>
        <v>49.0165915110802</v>
      </c>
      <c r="L19" s="6">
        <f t="shared" si="8"/>
        <v>45.132257844164414</v>
      </c>
      <c r="M19" s="6">
        <f t="shared" si="8"/>
        <v>41.530611533061901</v>
      </c>
      <c r="N19" s="6">
        <f t="shared" si="8"/>
        <v>38.1920955908925</v>
      </c>
      <c r="O19" s="6">
        <f t="shared" si="8"/>
        <v>35.098461302625665</v>
      </c>
      <c r="P19" s="6">
        <f t="shared" si="8"/>
        <v>32.23268277916867</v>
      </c>
      <c r="Q19" s="6">
        <f t="shared" si="8"/>
        <v>29.578876992890631</v>
      </c>
      <c r="R19" s="6">
        <f t="shared" si="8"/>
        <v>27.122228947810136</v>
      </c>
      <c r="S19" s="6">
        <f t="shared" si="8"/>
        <v>24.848921659368862</v>
      </c>
      <c r="T19" s="6">
        <f t="shared" si="8"/>
        <v>22.746070639063593</v>
      </c>
      <c r="U19" s="6">
        <f t="shared" si="8"/>
        <v>20.801662598296506</v>
      </c>
      <c r="V19" s="6">
        <f t="shared" si="8"/>
        <v>19.004498103706837</v>
      </c>
      <c r="W19" s="6">
        <f t="shared" si="8"/>
        <v>17.344137933038439</v>
      </c>
      <c r="X19" s="6">
        <f t="shared" si="8"/>
        <v>15.810852896346255</v>
      </c>
      <c r="Y19" s="6">
        <f t="shared" si="8"/>
        <v>14.395576902114293</v>
      </c>
      <c r="Z19" s="6">
        <f t="shared" si="8"/>
        <v>13.089863061708837</v>
      </c>
      <c r="AA19" s="6">
        <f t="shared" si="8"/>
        <v>11.885842638579957</v>
      </c>
      <c r="AB19" s="6">
        <f t="shared" si="8"/>
        <v>10.776186660805156</v>
      </c>
      <c r="AC19" s="6">
        <f t="shared" si="8"/>
        <v>9.7540700269908989</v>
      </c>
      <c r="AD19" s="6">
        <f t="shared" si="8"/>
        <v>8.8131379462580544</v>
      </c>
      <c r="AE19" s="6">
        <f t="shared" si="8"/>
        <v>7.9474745630795436</v>
      </c>
      <c r="AF19" s="6">
        <f t="shared" si="8"/>
        <v>7.1515736271543053</v>
      </c>
      <c r="AG19" s="6">
        <f t="shared" si="8"/>
        <v>6.4203110773296403</v>
      </c>
      <c r="AH19" s="6">
        <f t="shared" si="8"/>
        <v>5.7489194168605664</v>
      </c>
      <c r="AI19" s="6">
        <f t="shared" si="8"/>
        <v>5.1329637650540771</v>
      </c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</row>
    <row r="20" spans="1:111" x14ac:dyDescent="0.3">
      <c r="C20" s="1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</row>
    <row r="21" spans="1:111" x14ac:dyDescent="0.3">
      <c r="A21">
        <v>7</v>
      </c>
      <c r="B21" t="s">
        <v>12</v>
      </c>
      <c r="D21" s="1">
        <v>1000</v>
      </c>
      <c r="E21" s="1">
        <f>IF(D23&gt;0,$D$21,"")</f>
        <v>1000</v>
      </c>
      <c r="F21" s="1">
        <f>IF(E23&gt;0,$D$21,"")</f>
        <v>1000</v>
      </c>
      <c r="G21" s="1">
        <f>IF(F23&gt;0,$D$21,"")</f>
        <v>1000</v>
      </c>
      <c r="H21" s="1">
        <f>IF(G23&gt;0,$D$21,"")</f>
        <v>1000</v>
      </c>
      <c r="I21" s="1">
        <f>IF(H23&gt;0,$D$21,0)</f>
        <v>1000</v>
      </c>
      <c r="J21" s="1">
        <f t="shared" ref="J21:AI21" si="9">IF(I23&gt;0,$D$21,0)</f>
        <v>1000</v>
      </c>
      <c r="K21" s="1">
        <f t="shared" si="9"/>
        <v>1000</v>
      </c>
      <c r="L21" s="1">
        <f t="shared" si="9"/>
        <v>1000</v>
      </c>
      <c r="M21" s="1">
        <f t="shared" si="9"/>
        <v>1000</v>
      </c>
      <c r="N21" s="1">
        <f t="shared" si="9"/>
        <v>1000</v>
      </c>
      <c r="O21" s="1">
        <f t="shared" si="9"/>
        <v>1000</v>
      </c>
      <c r="P21" s="1">
        <f t="shared" si="9"/>
        <v>1000</v>
      </c>
      <c r="Q21" s="1">
        <f t="shared" si="9"/>
        <v>1000</v>
      </c>
      <c r="R21" s="1">
        <f t="shared" si="9"/>
        <v>1000</v>
      </c>
      <c r="S21" s="1">
        <f t="shared" si="9"/>
        <v>1000</v>
      </c>
      <c r="T21" s="1">
        <f t="shared" si="9"/>
        <v>1000</v>
      </c>
      <c r="U21" s="1">
        <f t="shared" si="9"/>
        <v>1000</v>
      </c>
      <c r="V21" s="1">
        <f t="shared" si="9"/>
        <v>1000</v>
      </c>
      <c r="W21" s="1">
        <f t="shared" si="9"/>
        <v>1000</v>
      </c>
      <c r="X21" s="1">
        <f t="shared" si="9"/>
        <v>1000</v>
      </c>
      <c r="Y21" s="1">
        <f t="shared" si="9"/>
        <v>1000</v>
      </c>
      <c r="Z21" s="1">
        <f t="shared" si="9"/>
        <v>1000</v>
      </c>
      <c r="AA21" s="1">
        <f t="shared" si="9"/>
        <v>1000</v>
      </c>
      <c r="AB21" s="1">
        <f t="shared" si="9"/>
        <v>1000</v>
      </c>
      <c r="AC21" s="1">
        <f t="shared" si="9"/>
        <v>1000</v>
      </c>
      <c r="AD21" s="1">
        <f t="shared" si="9"/>
        <v>1000</v>
      </c>
      <c r="AE21" s="1">
        <f t="shared" si="9"/>
        <v>1000</v>
      </c>
      <c r="AF21" s="1">
        <f t="shared" si="9"/>
        <v>1000</v>
      </c>
      <c r="AG21" s="1">
        <f t="shared" si="9"/>
        <v>1000</v>
      </c>
      <c r="AH21" s="1">
        <f t="shared" si="9"/>
        <v>1000</v>
      </c>
      <c r="AI21" s="1">
        <f t="shared" si="9"/>
        <v>1000</v>
      </c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</row>
    <row r="22" spans="1:111" x14ac:dyDescent="0.3">
      <c r="A22">
        <v>8</v>
      </c>
      <c r="B22" t="s">
        <v>3</v>
      </c>
      <c r="D22" s="1">
        <f>C22+D25</f>
        <v>31.25</v>
      </c>
      <c r="E22" s="1">
        <f>IF(D22&lt;$D$21,D22+E25,"")</f>
        <v>62.5</v>
      </c>
      <c r="F22" s="1">
        <f>IF(E22&lt;$D$21,E22+F25,"")</f>
        <v>93.75</v>
      </c>
      <c r="G22" s="1">
        <f>IF(F22&lt;$D$21,F22+G25,"")</f>
        <v>125</v>
      </c>
      <c r="H22" s="1">
        <f>IF(G22&lt;$D$21,G22+H25,"")</f>
        <v>156.25</v>
      </c>
      <c r="I22" s="1">
        <f>IF(H22&lt;$D$21,H22+I25,0)</f>
        <v>187.5</v>
      </c>
      <c r="J22" s="1">
        <f t="shared" ref="J22:AI22" si="10">IF(I22&lt;$D$21,I22+J25,0)</f>
        <v>218.75</v>
      </c>
      <c r="K22" s="1">
        <f t="shared" si="10"/>
        <v>250</v>
      </c>
      <c r="L22" s="1">
        <f t="shared" si="10"/>
        <v>281.25</v>
      </c>
      <c r="M22" s="1">
        <f t="shared" si="10"/>
        <v>312.5</v>
      </c>
      <c r="N22" s="1">
        <f t="shared" si="10"/>
        <v>343.75</v>
      </c>
      <c r="O22" s="1">
        <f t="shared" si="10"/>
        <v>375</v>
      </c>
      <c r="P22" s="1">
        <f t="shared" si="10"/>
        <v>406.25</v>
      </c>
      <c r="Q22" s="1">
        <f t="shared" si="10"/>
        <v>437.5</v>
      </c>
      <c r="R22" s="1">
        <f t="shared" si="10"/>
        <v>468.75</v>
      </c>
      <c r="S22" s="1">
        <f t="shared" si="10"/>
        <v>500</v>
      </c>
      <c r="T22" s="1">
        <f t="shared" si="10"/>
        <v>531.25</v>
      </c>
      <c r="U22" s="1">
        <f t="shared" si="10"/>
        <v>562.5</v>
      </c>
      <c r="V22" s="1">
        <f t="shared" si="10"/>
        <v>593.75</v>
      </c>
      <c r="W22" s="1">
        <f t="shared" si="10"/>
        <v>625</v>
      </c>
      <c r="X22" s="1">
        <f t="shared" si="10"/>
        <v>656.25</v>
      </c>
      <c r="Y22" s="1">
        <f t="shared" si="10"/>
        <v>687.5</v>
      </c>
      <c r="Z22" s="1">
        <f t="shared" si="10"/>
        <v>718.75</v>
      </c>
      <c r="AA22" s="1">
        <f t="shared" si="10"/>
        <v>750</v>
      </c>
      <c r="AB22" s="1">
        <f t="shared" si="10"/>
        <v>781.25</v>
      </c>
      <c r="AC22" s="1">
        <f t="shared" si="10"/>
        <v>812.5</v>
      </c>
      <c r="AD22" s="1">
        <f t="shared" si="10"/>
        <v>843.75</v>
      </c>
      <c r="AE22" s="1">
        <f t="shared" si="10"/>
        <v>875</v>
      </c>
      <c r="AF22" s="1">
        <f t="shared" si="10"/>
        <v>906.25</v>
      </c>
      <c r="AG22" s="1">
        <f t="shared" si="10"/>
        <v>937.5</v>
      </c>
      <c r="AH22" s="1">
        <f t="shared" si="10"/>
        <v>968.75</v>
      </c>
      <c r="AI22" s="1">
        <f t="shared" si="10"/>
        <v>1000</v>
      </c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</row>
    <row r="23" spans="1:111" x14ac:dyDescent="0.3">
      <c r="A23">
        <v>9</v>
      </c>
      <c r="B23" t="s">
        <v>13</v>
      </c>
      <c r="D23" s="1">
        <f>D21-D22</f>
        <v>968.75</v>
      </c>
      <c r="E23" s="1">
        <f>IF(D23&gt;0,E21-E22,0)</f>
        <v>937.5</v>
      </c>
      <c r="F23" s="1">
        <f t="shared" ref="F23:AI23" si="11">IF(E23&gt;0,F21-F22,0)</f>
        <v>906.25</v>
      </c>
      <c r="G23" s="1">
        <f t="shared" si="11"/>
        <v>875</v>
      </c>
      <c r="H23" s="1">
        <f t="shared" si="11"/>
        <v>843.75</v>
      </c>
      <c r="I23" s="1">
        <f t="shared" si="11"/>
        <v>812.5</v>
      </c>
      <c r="J23" s="1">
        <f t="shared" si="11"/>
        <v>781.25</v>
      </c>
      <c r="K23" s="1">
        <f t="shared" si="11"/>
        <v>750</v>
      </c>
      <c r="L23" s="1">
        <f t="shared" si="11"/>
        <v>718.75</v>
      </c>
      <c r="M23" s="1">
        <f t="shared" si="11"/>
        <v>687.5</v>
      </c>
      <c r="N23" s="1">
        <f t="shared" si="11"/>
        <v>656.25</v>
      </c>
      <c r="O23" s="1">
        <f t="shared" si="11"/>
        <v>625</v>
      </c>
      <c r="P23" s="1">
        <f t="shared" si="11"/>
        <v>593.75</v>
      </c>
      <c r="Q23" s="1">
        <f t="shared" si="11"/>
        <v>562.5</v>
      </c>
      <c r="R23" s="1">
        <f t="shared" si="11"/>
        <v>531.25</v>
      </c>
      <c r="S23" s="1">
        <f t="shared" si="11"/>
        <v>500</v>
      </c>
      <c r="T23" s="1">
        <f t="shared" si="11"/>
        <v>468.75</v>
      </c>
      <c r="U23" s="1">
        <f t="shared" si="11"/>
        <v>437.5</v>
      </c>
      <c r="V23" s="1">
        <f t="shared" si="11"/>
        <v>406.25</v>
      </c>
      <c r="W23" s="1">
        <f t="shared" si="11"/>
        <v>375</v>
      </c>
      <c r="X23" s="1">
        <f t="shared" si="11"/>
        <v>343.75</v>
      </c>
      <c r="Y23" s="1">
        <f t="shared" si="11"/>
        <v>312.5</v>
      </c>
      <c r="Z23" s="1">
        <f t="shared" si="11"/>
        <v>281.25</v>
      </c>
      <c r="AA23" s="1">
        <f t="shared" si="11"/>
        <v>250</v>
      </c>
      <c r="AB23" s="1">
        <f t="shared" si="11"/>
        <v>218.75</v>
      </c>
      <c r="AC23" s="1">
        <f t="shared" si="11"/>
        <v>187.5</v>
      </c>
      <c r="AD23" s="1">
        <f t="shared" si="11"/>
        <v>156.25</v>
      </c>
      <c r="AE23" s="1">
        <f t="shared" si="11"/>
        <v>125</v>
      </c>
      <c r="AF23" s="1">
        <f t="shared" si="11"/>
        <v>93.75</v>
      </c>
      <c r="AG23" s="1">
        <f t="shared" si="11"/>
        <v>62.5</v>
      </c>
      <c r="AH23" s="1">
        <f t="shared" si="11"/>
        <v>31.25</v>
      </c>
      <c r="AI23" s="1">
        <f t="shared" si="11"/>
        <v>0</v>
      </c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</row>
    <row r="25" spans="1:111" x14ac:dyDescent="0.3">
      <c r="A25">
        <v>10</v>
      </c>
      <c r="B25" t="s">
        <v>14</v>
      </c>
      <c r="D25" s="6">
        <f>$D$21/$C$14</f>
        <v>31.25</v>
      </c>
      <c r="E25" s="6">
        <f>IF(D23&gt;0,$D$21/$C$14,"")</f>
        <v>31.25</v>
      </c>
      <c r="F25" s="6">
        <f>IF(E23&gt;0,$D$21/$C$14,"")</f>
        <v>31.25</v>
      </c>
      <c r="G25" s="6">
        <f>IF(F23&gt;0,$D$21/$C$14,"")</f>
        <v>31.25</v>
      </c>
      <c r="H25" s="6">
        <f>IF(G23&gt;0,$D$21/$C$14,"")</f>
        <v>31.25</v>
      </c>
      <c r="I25" s="6">
        <f t="shared" ref="I25:AI25" si="12">IF(H23&gt;0,$D$21/$C$14,0)</f>
        <v>31.25</v>
      </c>
      <c r="J25" s="6">
        <f t="shared" si="12"/>
        <v>31.25</v>
      </c>
      <c r="K25" s="6">
        <f t="shared" si="12"/>
        <v>31.25</v>
      </c>
      <c r="L25" s="6">
        <f t="shared" si="12"/>
        <v>31.25</v>
      </c>
      <c r="M25" s="6">
        <f t="shared" si="12"/>
        <v>31.25</v>
      </c>
      <c r="N25" s="6">
        <f t="shared" si="12"/>
        <v>31.25</v>
      </c>
      <c r="O25" s="6">
        <f t="shared" si="12"/>
        <v>31.25</v>
      </c>
      <c r="P25" s="6">
        <f t="shared" si="12"/>
        <v>31.25</v>
      </c>
      <c r="Q25" s="6">
        <f t="shared" si="12"/>
        <v>31.25</v>
      </c>
      <c r="R25" s="6">
        <f t="shared" si="12"/>
        <v>31.25</v>
      </c>
      <c r="S25" s="6">
        <f t="shared" si="12"/>
        <v>31.25</v>
      </c>
      <c r="T25" s="6">
        <f t="shared" si="12"/>
        <v>31.25</v>
      </c>
      <c r="U25" s="6">
        <f t="shared" si="12"/>
        <v>31.25</v>
      </c>
      <c r="V25" s="6">
        <f t="shared" si="12"/>
        <v>31.25</v>
      </c>
      <c r="W25" s="6">
        <f t="shared" si="12"/>
        <v>31.25</v>
      </c>
      <c r="X25" s="6">
        <f t="shared" si="12"/>
        <v>31.25</v>
      </c>
      <c r="Y25" s="6">
        <f t="shared" si="12"/>
        <v>31.25</v>
      </c>
      <c r="Z25" s="6">
        <f t="shared" si="12"/>
        <v>31.25</v>
      </c>
      <c r="AA25" s="6">
        <f t="shared" si="12"/>
        <v>31.25</v>
      </c>
      <c r="AB25" s="6">
        <f t="shared" si="12"/>
        <v>31.25</v>
      </c>
      <c r="AC25" s="6">
        <f t="shared" si="12"/>
        <v>31.25</v>
      </c>
      <c r="AD25" s="6">
        <f t="shared" si="12"/>
        <v>31.25</v>
      </c>
      <c r="AE25" s="6">
        <f t="shared" si="12"/>
        <v>31.25</v>
      </c>
      <c r="AF25" s="6">
        <f t="shared" si="12"/>
        <v>31.25</v>
      </c>
      <c r="AG25" s="6">
        <f t="shared" si="12"/>
        <v>31.25</v>
      </c>
      <c r="AH25" s="6">
        <f t="shared" si="12"/>
        <v>31.25</v>
      </c>
      <c r="AI25" s="6">
        <f t="shared" si="12"/>
        <v>31.25</v>
      </c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</row>
    <row r="26" spans="1:111" x14ac:dyDescent="0.3">
      <c r="A26">
        <v>11</v>
      </c>
      <c r="B26" t="s">
        <v>15</v>
      </c>
      <c r="D26" s="1">
        <f>D17-D25</f>
        <v>60</v>
      </c>
      <c r="E26" s="1">
        <f t="shared" ref="E26:AI26" si="13">E17-E25</f>
        <v>58.125</v>
      </c>
      <c r="F26" s="1">
        <f t="shared" si="13"/>
        <v>56.25</v>
      </c>
      <c r="G26" s="1">
        <f t="shared" si="13"/>
        <v>54.375</v>
      </c>
      <c r="H26" s="1">
        <f t="shared" si="13"/>
        <v>52.5</v>
      </c>
      <c r="I26" s="1">
        <f t="shared" si="13"/>
        <v>50.625</v>
      </c>
      <c r="J26" s="1">
        <f t="shared" si="13"/>
        <v>48.75</v>
      </c>
      <c r="K26" s="1">
        <f t="shared" si="13"/>
        <v>46.875</v>
      </c>
      <c r="L26" s="1">
        <f t="shared" si="13"/>
        <v>45</v>
      </c>
      <c r="M26" s="1">
        <f t="shared" si="13"/>
        <v>43.125</v>
      </c>
      <c r="N26" s="1">
        <f t="shared" si="13"/>
        <v>41.25</v>
      </c>
      <c r="O26" s="1">
        <f t="shared" si="13"/>
        <v>39.375</v>
      </c>
      <c r="P26" s="1">
        <f t="shared" si="13"/>
        <v>37.5</v>
      </c>
      <c r="Q26" s="1">
        <f t="shared" si="13"/>
        <v>35.625</v>
      </c>
      <c r="R26" s="1">
        <f t="shared" si="13"/>
        <v>33.75</v>
      </c>
      <c r="S26" s="1">
        <f t="shared" si="13"/>
        <v>31.875</v>
      </c>
      <c r="T26" s="1">
        <f t="shared" si="13"/>
        <v>30</v>
      </c>
      <c r="U26" s="1">
        <f t="shared" si="13"/>
        <v>28.125</v>
      </c>
      <c r="V26" s="1">
        <f t="shared" si="13"/>
        <v>26.25</v>
      </c>
      <c r="W26" s="1">
        <f t="shared" si="13"/>
        <v>24.375</v>
      </c>
      <c r="X26" s="1">
        <f t="shared" si="13"/>
        <v>22.5</v>
      </c>
      <c r="Y26" s="1">
        <f t="shared" si="13"/>
        <v>20.625</v>
      </c>
      <c r="Z26" s="1">
        <f t="shared" si="13"/>
        <v>18.75</v>
      </c>
      <c r="AA26" s="1">
        <f t="shared" si="13"/>
        <v>16.875</v>
      </c>
      <c r="AB26" s="1">
        <f t="shared" si="13"/>
        <v>15</v>
      </c>
      <c r="AC26" s="1">
        <f t="shared" si="13"/>
        <v>13.125</v>
      </c>
      <c r="AD26" s="1">
        <f t="shared" si="13"/>
        <v>11.25</v>
      </c>
      <c r="AE26" s="1">
        <f t="shared" si="13"/>
        <v>9.375</v>
      </c>
      <c r="AF26" s="1">
        <f t="shared" si="13"/>
        <v>7.5</v>
      </c>
      <c r="AG26" s="1">
        <f t="shared" si="13"/>
        <v>5.625</v>
      </c>
      <c r="AH26" s="1">
        <f t="shared" si="13"/>
        <v>3.75</v>
      </c>
      <c r="AI26" s="1">
        <f t="shared" si="13"/>
        <v>1.875</v>
      </c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</row>
    <row r="27" spans="1:111" x14ac:dyDescent="0.3">
      <c r="A27">
        <v>12</v>
      </c>
      <c r="B27" t="s">
        <v>16</v>
      </c>
      <c r="D27" s="1">
        <f>D21</f>
        <v>1000</v>
      </c>
      <c r="E27" s="1">
        <f>D23</f>
        <v>968.75</v>
      </c>
      <c r="F27" s="1">
        <f>E23</f>
        <v>937.5</v>
      </c>
      <c r="G27" s="1">
        <f>F23</f>
        <v>906.25</v>
      </c>
      <c r="H27" s="1">
        <f t="shared" ref="H27:AI27" si="14">G23</f>
        <v>875</v>
      </c>
      <c r="I27" s="1">
        <f t="shared" si="14"/>
        <v>843.75</v>
      </c>
      <c r="J27" s="1">
        <f t="shared" si="14"/>
        <v>812.5</v>
      </c>
      <c r="K27" s="1">
        <f t="shared" si="14"/>
        <v>781.25</v>
      </c>
      <c r="L27" s="1">
        <f t="shared" si="14"/>
        <v>750</v>
      </c>
      <c r="M27" s="1">
        <f t="shared" si="14"/>
        <v>718.75</v>
      </c>
      <c r="N27" s="1">
        <f t="shared" si="14"/>
        <v>687.5</v>
      </c>
      <c r="O27" s="1">
        <f t="shared" si="14"/>
        <v>656.25</v>
      </c>
      <c r="P27" s="1">
        <f t="shared" si="14"/>
        <v>625</v>
      </c>
      <c r="Q27" s="1">
        <f t="shared" si="14"/>
        <v>593.75</v>
      </c>
      <c r="R27" s="1">
        <f t="shared" si="14"/>
        <v>562.5</v>
      </c>
      <c r="S27" s="1">
        <f t="shared" si="14"/>
        <v>531.25</v>
      </c>
      <c r="T27" s="1">
        <f t="shared" si="14"/>
        <v>500</v>
      </c>
      <c r="U27" s="1">
        <f t="shared" si="14"/>
        <v>468.75</v>
      </c>
      <c r="V27" s="1">
        <f t="shared" si="14"/>
        <v>437.5</v>
      </c>
      <c r="W27" s="1">
        <f t="shared" si="14"/>
        <v>406.25</v>
      </c>
      <c r="X27" s="1">
        <f t="shared" si="14"/>
        <v>375</v>
      </c>
      <c r="Y27" s="1">
        <f t="shared" si="14"/>
        <v>343.75</v>
      </c>
      <c r="Z27" s="1">
        <f t="shared" si="14"/>
        <v>312.5</v>
      </c>
      <c r="AA27" s="1">
        <f t="shared" si="14"/>
        <v>281.25</v>
      </c>
      <c r="AB27" s="1">
        <f t="shared" si="14"/>
        <v>250</v>
      </c>
      <c r="AC27" s="1">
        <f t="shared" si="14"/>
        <v>218.75</v>
      </c>
      <c r="AD27" s="1">
        <f t="shared" si="14"/>
        <v>187.5</v>
      </c>
      <c r="AE27" s="1">
        <f t="shared" si="14"/>
        <v>156.25</v>
      </c>
      <c r="AF27" s="1">
        <f t="shared" si="14"/>
        <v>125</v>
      </c>
      <c r="AG27" s="1">
        <f t="shared" si="14"/>
        <v>93.75</v>
      </c>
      <c r="AH27" s="1">
        <f t="shared" si="14"/>
        <v>62.5</v>
      </c>
      <c r="AI27" s="1">
        <f t="shared" si="14"/>
        <v>31.25</v>
      </c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</row>
    <row r="28" spans="1:111" x14ac:dyDescent="0.3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</row>
    <row r="29" spans="1:111" x14ac:dyDescent="0.3">
      <c r="A29">
        <v>13</v>
      </c>
      <c r="B29" t="s">
        <v>17</v>
      </c>
      <c r="D29" s="7">
        <f>D26/D27</f>
        <v>0.06</v>
      </c>
      <c r="E29" s="7">
        <f t="shared" ref="E29:AI29" si="15">E26/E27</f>
        <v>0.06</v>
      </c>
      <c r="F29" s="7">
        <f t="shared" si="15"/>
        <v>0.06</v>
      </c>
      <c r="G29" s="7">
        <f t="shared" si="15"/>
        <v>0.06</v>
      </c>
      <c r="H29" s="7">
        <f t="shared" si="15"/>
        <v>0.06</v>
      </c>
      <c r="I29" s="7">
        <f t="shared" si="15"/>
        <v>0.06</v>
      </c>
      <c r="J29" s="7">
        <f t="shared" si="15"/>
        <v>0.06</v>
      </c>
      <c r="K29" s="7">
        <f t="shared" si="15"/>
        <v>0.06</v>
      </c>
      <c r="L29" s="7">
        <f t="shared" si="15"/>
        <v>0.06</v>
      </c>
      <c r="M29" s="7">
        <f t="shared" si="15"/>
        <v>0.06</v>
      </c>
      <c r="N29" s="7">
        <f t="shared" si="15"/>
        <v>0.06</v>
      </c>
      <c r="O29" s="7">
        <f t="shared" si="15"/>
        <v>0.06</v>
      </c>
      <c r="P29" s="7">
        <f t="shared" si="15"/>
        <v>0.06</v>
      </c>
      <c r="Q29" s="7">
        <f t="shared" si="15"/>
        <v>0.06</v>
      </c>
      <c r="R29" s="7">
        <f t="shared" si="15"/>
        <v>0.06</v>
      </c>
      <c r="S29" s="7">
        <f t="shared" si="15"/>
        <v>0.06</v>
      </c>
      <c r="T29" s="7">
        <f t="shared" si="15"/>
        <v>0.06</v>
      </c>
      <c r="U29" s="7">
        <f t="shared" si="15"/>
        <v>0.06</v>
      </c>
      <c r="V29" s="7">
        <f t="shared" si="15"/>
        <v>0.06</v>
      </c>
      <c r="W29" s="7">
        <f t="shared" si="15"/>
        <v>0.06</v>
      </c>
      <c r="X29" s="7">
        <f t="shared" si="15"/>
        <v>0.06</v>
      </c>
      <c r="Y29" s="7">
        <f t="shared" si="15"/>
        <v>0.06</v>
      </c>
      <c r="Z29" s="7">
        <f t="shared" si="15"/>
        <v>0.06</v>
      </c>
      <c r="AA29" s="7">
        <f t="shared" si="15"/>
        <v>0.06</v>
      </c>
      <c r="AB29" s="7">
        <f t="shared" si="15"/>
        <v>0.06</v>
      </c>
      <c r="AC29" s="7">
        <f t="shared" si="15"/>
        <v>0.06</v>
      </c>
      <c r="AD29" s="7">
        <f t="shared" si="15"/>
        <v>0.06</v>
      </c>
      <c r="AE29" s="7">
        <f t="shared" si="15"/>
        <v>0.06</v>
      </c>
      <c r="AF29" s="7">
        <f t="shared" si="15"/>
        <v>0.06</v>
      </c>
      <c r="AG29" s="7">
        <f t="shared" si="15"/>
        <v>0.06</v>
      </c>
      <c r="AH29" s="7">
        <f t="shared" si="15"/>
        <v>0.06</v>
      </c>
      <c r="AI29" s="7">
        <f t="shared" si="15"/>
        <v>0.06</v>
      </c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</row>
    <row r="30" spans="1:111" x14ac:dyDescent="0.3">
      <c r="A30">
        <v>14</v>
      </c>
      <c r="B30" t="s">
        <v>18</v>
      </c>
      <c r="D30" s="7">
        <f>$C$13</f>
        <v>0.06</v>
      </c>
      <c r="E30" s="7">
        <f t="shared" ref="E30:AI30" si="16">$C$13</f>
        <v>0.06</v>
      </c>
      <c r="F30" s="7">
        <f t="shared" si="16"/>
        <v>0.06</v>
      </c>
      <c r="G30" s="7">
        <f t="shared" si="16"/>
        <v>0.06</v>
      </c>
      <c r="H30" s="7">
        <f t="shared" si="16"/>
        <v>0.06</v>
      </c>
      <c r="I30" s="7">
        <f t="shared" si="16"/>
        <v>0.06</v>
      </c>
      <c r="J30" s="7">
        <f t="shared" si="16"/>
        <v>0.06</v>
      </c>
      <c r="K30" s="7">
        <f t="shared" si="16"/>
        <v>0.06</v>
      </c>
      <c r="L30" s="7">
        <f t="shared" si="16"/>
        <v>0.06</v>
      </c>
      <c r="M30" s="7">
        <f t="shared" si="16"/>
        <v>0.06</v>
      </c>
      <c r="N30" s="7">
        <f t="shared" si="16"/>
        <v>0.06</v>
      </c>
      <c r="O30" s="7">
        <f t="shared" si="16"/>
        <v>0.06</v>
      </c>
      <c r="P30" s="7">
        <f t="shared" si="16"/>
        <v>0.06</v>
      </c>
      <c r="Q30" s="7">
        <f t="shared" si="16"/>
        <v>0.06</v>
      </c>
      <c r="R30" s="7">
        <f t="shared" si="16"/>
        <v>0.06</v>
      </c>
      <c r="S30" s="7">
        <f t="shared" si="16"/>
        <v>0.06</v>
      </c>
      <c r="T30" s="7">
        <f t="shared" si="16"/>
        <v>0.06</v>
      </c>
      <c r="U30" s="7">
        <f t="shared" si="16"/>
        <v>0.06</v>
      </c>
      <c r="V30" s="7">
        <f t="shared" si="16"/>
        <v>0.06</v>
      </c>
      <c r="W30" s="7">
        <f t="shared" si="16"/>
        <v>0.06</v>
      </c>
      <c r="X30" s="7">
        <f t="shared" si="16"/>
        <v>0.06</v>
      </c>
      <c r="Y30" s="7">
        <f t="shared" si="16"/>
        <v>0.06</v>
      </c>
      <c r="Z30" s="7">
        <f t="shared" si="16"/>
        <v>0.06</v>
      </c>
      <c r="AA30" s="7">
        <f t="shared" si="16"/>
        <v>0.06</v>
      </c>
      <c r="AB30" s="7">
        <f t="shared" si="16"/>
        <v>0.06</v>
      </c>
      <c r="AC30" s="7">
        <f t="shared" si="16"/>
        <v>0.06</v>
      </c>
      <c r="AD30" s="7">
        <f t="shared" si="16"/>
        <v>0.06</v>
      </c>
      <c r="AE30" s="7">
        <f t="shared" si="16"/>
        <v>0.06</v>
      </c>
      <c r="AF30" s="7">
        <f t="shared" si="16"/>
        <v>0.06</v>
      </c>
      <c r="AG30" s="7">
        <f t="shared" si="16"/>
        <v>0.06</v>
      </c>
      <c r="AH30" s="7">
        <f t="shared" si="16"/>
        <v>0.06</v>
      </c>
      <c r="AI30" s="7">
        <f t="shared" si="16"/>
        <v>0.06</v>
      </c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</row>
    <row r="31" spans="1:111" x14ac:dyDescent="0.3">
      <c r="A31">
        <v>15</v>
      </c>
      <c r="B31" t="s">
        <v>19</v>
      </c>
      <c r="D31" s="8">
        <f>D29-D30</f>
        <v>0</v>
      </c>
      <c r="E31" s="8">
        <f t="shared" ref="E31:AI31" si="17">E29-E30</f>
        <v>0</v>
      </c>
      <c r="F31" s="8">
        <f t="shared" si="17"/>
        <v>0</v>
      </c>
      <c r="G31" s="8">
        <f t="shared" si="17"/>
        <v>0</v>
      </c>
      <c r="H31" s="8">
        <f t="shared" si="17"/>
        <v>0</v>
      </c>
      <c r="I31" s="8">
        <f t="shared" si="17"/>
        <v>0</v>
      </c>
      <c r="J31" s="8">
        <f t="shared" si="17"/>
        <v>0</v>
      </c>
      <c r="K31" s="8">
        <f t="shared" si="17"/>
        <v>0</v>
      </c>
      <c r="L31" s="8">
        <f t="shared" si="17"/>
        <v>0</v>
      </c>
      <c r="M31" s="8">
        <f t="shared" si="17"/>
        <v>0</v>
      </c>
      <c r="N31" s="8">
        <f t="shared" si="17"/>
        <v>0</v>
      </c>
      <c r="O31" s="8">
        <f t="shared" si="17"/>
        <v>0</v>
      </c>
      <c r="P31" s="8">
        <f t="shared" si="17"/>
        <v>0</v>
      </c>
      <c r="Q31" s="8">
        <f t="shared" si="17"/>
        <v>0</v>
      </c>
      <c r="R31" s="8">
        <f t="shared" si="17"/>
        <v>0</v>
      </c>
      <c r="S31" s="8">
        <f t="shared" si="17"/>
        <v>0</v>
      </c>
      <c r="T31" s="8">
        <f t="shared" si="17"/>
        <v>0</v>
      </c>
      <c r="U31" s="8">
        <f t="shared" si="17"/>
        <v>0</v>
      </c>
      <c r="V31" s="8">
        <f t="shared" si="17"/>
        <v>0</v>
      </c>
      <c r="W31" s="8">
        <f t="shared" si="17"/>
        <v>0</v>
      </c>
      <c r="X31" s="8">
        <f t="shared" si="17"/>
        <v>0</v>
      </c>
      <c r="Y31" s="8">
        <f t="shared" si="17"/>
        <v>0</v>
      </c>
      <c r="Z31" s="8">
        <f t="shared" si="17"/>
        <v>0</v>
      </c>
      <c r="AA31" s="8">
        <f t="shared" si="17"/>
        <v>0</v>
      </c>
      <c r="AB31" s="8">
        <f t="shared" si="17"/>
        <v>0</v>
      </c>
      <c r="AC31" s="8">
        <f t="shared" si="17"/>
        <v>0</v>
      </c>
      <c r="AD31" s="8">
        <f t="shared" si="17"/>
        <v>0</v>
      </c>
      <c r="AE31" s="8">
        <f t="shared" si="17"/>
        <v>0</v>
      </c>
      <c r="AF31" s="8">
        <f t="shared" si="17"/>
        <v>0</v>
      </c>
      <c r="AG31" s="8">
        <f t="shared" si="17"/>
        <v>0</v>
      </c>
      <c r="AH31" s="8">
        <f t="shared" si="17"/>
        <v>0</v>
      </c>
      <c r="AI31" s="8">
        <f t="shared" si="17"/>
        <v>0</v>
      </c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</row>
    <row r="32" spans="1:111" x14ac:dyDescent="0.3">
      <c r="D32" s="8"/>
    </row>
    <row r="33" spans="2:95" x14ac:dyDescent="0.3">
      <c r="D33" s="8"/>
    </row>
    <row r="35" spans="2:95" x14ac:dyDescent="0.3">
      <c r="B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</row>
    <row r="38" spans="2:95" x14ac:dyDescent="0.3"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</row>
    <row r="39" spans="2:95" x14ac:dyDescent="0.3"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</row>
    <row r="40" spans="2:95" x14ac:dyDescent="0.3"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</row>
    <row r="42" spans="2:95" x14ac:dyDescent="0.3"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</row>
    <row r="45" spans="2:95" x14ac:dyDescent="0.3">
      <c r="B45" s="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</row>
    <row r="48" spans="2:95" x14ac:dyDescent="0.3"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</row>
    <row r="49" spans="2:96" x14ac:dyDescent="0.3"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</row>
    <row r="50" spans="2:96" x14ac:dyDescent="0.3"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</row>
    <row r="52" spans="2:96" x14ac:dyDescent="0.3"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</row>
    <row r="55" spans="2:96" x14ac:dyDescent="0.3">
      <c r="B55" s="9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8" spans="2:96" x14ac:dyDescent="0.3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2:96" x14ac:dyDescent="0.3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2:96" x14ac:dyDescent="0.3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2" spans="2:96" x14ac:dyDescent="0.3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5" spans="2:98" x14ac:dyDescent="0.3">
      <c r="B65" s="9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</row>
    <row r="68" spans="2:98" x14ac:dyDescent="0.3"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</row>
    <row r="69" spans="2:98" x14ac:dyDescent="0.3"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</row>
    <row r="70" spans="2:98" x14ac:dyDescent="0.3"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</row>
    <row r="72" spans="2:98" x14ac:dyDescent="0.3"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</row>
    <row r="75" spans="2:98" x14ac:dyDescent="0.3">
      <c r="B75" s="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</row>
    <row r="78" spans="2:98" x14ac:dyDescent="0.3"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</row>
    <row r="79" spans="2:98" x14ac:dyDescent="0.3"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</row>
    <row r="80" spans="2:98" x14ac:dyDescent="0.3"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</row>
    <row r="82" spans="2:100" x14ac:dyDescent="0.3"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</row>
    <row r="85" spans="2:100" x14ac:dyDescent="0.3">
      <c r="B85" s="9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8" spans="2:100" x14ac:dyDescent="0.3"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100" x14ac:dyDescent="0.3"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100" x14ac:dyDescent="0.3"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2" spans="2:100" x14ac:dyDescent="0.3"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5" spans="2:100" x14ac:dyDescent="0.3">
      <c r="B95" s="9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8" spans="2:101" x14ac:dyDescent="0.3"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2:101" x14ac:dyDescent="0.3"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2:101" x14ac:dyDescent="0.3"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2" spans="2:101" x14ac:dyDescent="0.3"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5" spans="2:101" x14ac:dyDescent="0.3">
      <c r="B105" s="9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</row>
    <row r="108" spans="2:101" x14ac:dyDescent="0.3"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</row>
    <row r="109" spans="2:101" x14ac:dyDescent="0.3"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</row>
    <row r="110" spans="2:101" x14ac:dyDescent="0.3"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</row>
    <row r="112" spans="2:101" x14ac:dyDescent="0.3"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</row>
    <row r="115" spans="2:103" x14ac:dyDescent="0.3">
      <c r="B115" s="9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</row>
    <row r="118" spans="2:103" x14ac:dyDescent="0.3"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</row>
    <row r="119" spans="2:103" x14ac:dyDescent="0.3"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</row>
    <row r="120" spans="2:103" x14ac:dyDescent="0.3"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</row>
    <row r="122" spans="2:103" x14ac:dyDescent="0.3"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</row>
    <row r="125" spans="2:103" x14ac:dyDescent="0.3">
      <c r="B125" s="9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</row>
    <row r="128" spans="2:103" x14ac:dyDescent="0.3"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</row>
    <row r="129" spans="2:104" x14ac:dyDescent="0.3"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</row>
    <row r="130" spans="2:104" x14ac:dyDescent="0.3"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</row>
    <row r="132" spans="2:104" x14ac:dyDescent="0.3"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</row>
    <row r="135" spans="2:104" x14ac:dyDescent="0.3">
      <c r="B135" s="9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</row>
    <row r="138" spans="2:104" x14ac:dyDescent="0.3"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</row>
    <row r="139" spans="2:104" x14ac:dyDescent="0.3"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</row>
    <row r="140" spans="2:104" x14ac:dyDescent="0.3"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</row>
    <row r="142" spans="2:104" x14ac:dyDescent="0.3"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</row>
    <row r="145" spans="2:106" x14ac:dyDescent="0.3">
      <c r="B145" s="9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</row>
    <row r="148" spans="2:106" x14ac:dyDescent="0.3"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</row>
    <row r="149" spans="2:106" x14ac:dyDescent="0.3"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</row>
    <row r="150" spans="2:106" x14ac:dyDescent="0.3"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</row>
    <row r="152" spans="2:106" x14ac:dyDescent="0.3"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</row>
    <row r="155" spans="2:106" x14ac:dyDescent="0.3">
      <c r="B155" s="9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</row>
    <row r="158" spans="2:106" x14ac:dyDescent="0.3"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</row>
    <row r="159" spans="2:106" x14ac:dyDescent="0.3"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</row>
    <row r="160" spans="2:106" x14ac:dyDescent="0.3"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</row>
    <row r="162" spans="2:108" x14ac:dyDescent="0.3"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</row>
    <row r="165" spans="2:108" x14ac:dyDescent="0.3">
      <c r="B165" s="9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</row>
    <row r="168" spans="2:108" x14ac:dyDescent="0.3"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</row>
    <row r="169" spans="2:108" x14ac:dyDescent="0.3"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</row>
    <row r="170" spans="2:108" x14ac:dyDescent="0.3"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</row>
    <row r="172" spans="2:108" x14ac:dyDescent="0.3"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</row>
    <row r="175" spans="2:108" x14ac:dyDescent="0.3">
      <c r="B175" s="9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</row>
    <row r="178" spans="2:109" x14ac:dyDescent="0.3"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</row>
    <row r="179" spans="2:109" x14ac:dyDescent="0.3"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</row>
    <row r="180" spans="2:109" x14ac:dyDescent="0.3"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</row>
    <row r="182" spans="2:109" x14ac:dyDescent="0.3"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</row>
    <row r="185" spans="2:109" x14ac:dyDescent="0.3">
      <c r="B185" s="9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</row>
    <row r="188" spans="2:109" x14ac:dyDescent="0.3"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</row>
    <row r="189" spans="2:109" x14ac:dyDescent="0.3"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</row>
    <row r="190" spans="2:109" x14ac:dyDescent="0.3"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</row>
    <row r="192" spans="2:109" x14ac:dyDescent="0.3"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</row>
    <row r="194" spans="2:111" x14ac:dyDescent="0.3">
      <c r="B194">
        <f>$C$11</f>
        <v>32</v>
      </c>
    </row>
    <row r="195" spans="2:111" x14ac:dyDescent="0.3">
      <c r="B195" s="9">
        <f>$C$13</f>
        <v>0.06</v>
      </c>
      <c r="U195" s="1">
        <f t="shared" ref="U195:AI195" si="18">IF(U197&lt;=$C$11,-PMT($C$13,$C$11,$D$21),0)</f>
        <v>71.002337354749429</v>
      </c>
      <c r="V195" s="1">
        <f t="shared" si="18"/>
        <v>71.002337354749429</v>
      </c>
      <c r="W195" s="1">
        <f t="shared" si="18"/>
        <v>71.002337354749429</v>
      </c>
      <c r="X195" s="1">
        <f t="shared" si="18"/>
        <v>71.002337354749429</v>
      </c>
      <c r="Y195" s="1">
        <f t="shared" si="18"/>
        <v>71.002337354749429</v>
      </c>
      <c r="Z195" s="1">
        <f t="shared" si="18"/>
        <v>71.002337354749429</v>
      </c>
      <c r="AA195" s="1">
        <f t="shared" si="18"/>
        <v>71.002337354749429</v>
      </c>
      <c r="AB195" s="1">
        <f t="shared" si="18"/>
        <v>71.002337354749429</v>
      </c>
      <c r="AC195" s="1">
        <f t="shared" si="18"/>
        <v>71.002337354749429</v>
      </c>
      <c r="AD195" s="1">
        <f t="shared" si="18"/>
        <v>71.002337354749429</v>
      </c>
      <c r="AE195" s="1">
        <f t="shared" si="18"/>
        <v>71.002337354749429</v>
      </c>
      <c r="AF195" s="1">
        <f t="shared" si="18"/>
        <v>71.002337354749429</v>
      </c>
      <c r="AG195" s="1">
        <f t="shared" si="18"/>
        <v>71.002337354749429</v>
      </c>
      <c r="AH195" s="1">
        <f t="shared" si="18"/>
        <v>71.002337354749429</v>
      </c>
      <c r="AI195" s="1">
        <f t="shared" si="18"/>
        <v>71.002337354749429</v>
      </c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</row>
    <row r="197" spans="2:111" x14ac:dyDescent="0.3">
      <c r="U197">
        <v>1</v>
      </c>
      <c r="V197">
        <f>U197+1</f>
        <v>2</v>
      </c>
      <c r="W197">
        <f t="shared" ref="W197:AI197" si="19">V197+1</f>
        <v>3</v>
      </c>
      <c r="X197">
        <f t="shared" si="19"/>
        <v>4</v>
      </c>
      <c r="Y197">
        <f t="shared" si="19"/>
        <v>5</v>
      </c>
      <c r="Z197">
        <f t="shared" si="19"/>
        <v>6</v>
      </c>
      <c r="AA197">
        <f t="shared" si="19"/>
        <v>7</v>
      </c>
      <c r="AB197">
        <f t="shared" si="19"/>
        <v>8</v>
      </c>
      <c r="AC197">
        <f t="shared" si="19"/>
        <v>9</v>
      </c>
      <c r="AD197">
        <f t="shared" si="19"/>
        <v>10</v>
      </c>
      <c r="AE197">
        <f t="shared" si="19"/>
        <v>11</v>
      </c>
      <c r="AF197">
        <f t="shared" si="19"/>
        <v>12</v>
      </c>
      <c r="AG197">
        <f t="shared" si="19"/>
        <v>13</v>
      </c>
      <c r="AH197">
        <f t="shared" si="19"/>
        <v>14</v>
      </c>
      <c r="AI197">
        <f t="shared" si="19"/>
        <v>15</v>
      </c>
    </row>
    <row r="198" spans="2:111" x14ac:dyDescent="0.3">
      <c r="B198" t="s">
        <v>2</v>
      </c>
      <c r="U198" s="1">
        <v>1000</v>
      </c>
      <c r="V198" s="1">
        <f>IF(U200&gt;0,$D$21,"")</f>
        <v>1000</v>
      </c>
      <c r="W198" s="1">
        <f>IF(V200&gt;0,$D$21,"")</f>
        <v>1000</v>
      </c>
      <c r="X198" s="1">
        <f>IF(W200&gt;0,$D$21,"")</f>
        <v>1000</v>
      </c>
      <c r="Y198" s="1">
        <f>IF(X200&gt;0,$D$21,"")</f>
        <v>1000</v>
      </c>
      <c r="Z198" s="1">
        <f>IF(Y200&gt;0,$D$21,0)</f>
        <v>1000</v>
      </c>
      <c r="AA198" s="1">
        <f t="shared" ref="AA198:AI198" si="20">IF(Z200&gt;0,$D$21,0)</f>
        <v>1000</v>
      </c>
      <c r="AB198" s="1">
        <f t="shared" si="20"/>
        <v>1000</v>
      </c>
      <c r="AC198" s="1">
        <f t="shared" si="20"/>
        <v>1000</v>
      </c>
      <c r="AD198" s="1">
        <f t="shared" si="20"/>
        <v>1000</v>
      </c>
      <c r="AE198" s="1">
        <f t="shared" si="20"/>
        <v>1000</v>
      </c>
      <c r="AF198" s="1">
        <f t="shared" si="20"/>
        <v>1000</v>
      </c>
      <c r="AG198" s="1">
        <f t="shared" si="20"/>
        <v>1000</v>
      </c>
      <c r="AH198" s="1">
        <f t="shared" si="20"/>
        <v>1000</v>
      </c>
      <c r="AI198" s="1">
        <f t="shared" si="20"/>
        <v>1000</v>
      </c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</row>
    <row r="199" spans="2:111" x14ac:dyDescent="0.3">
      <c r="B199" t="s">
        <v>3</v>
      </c>
      <c r="U199" s="1">
        <f>C199+U202</f>
        <v>31.25</v>
      </c>
      <c r="V199" s="1">
        <f>IF(U199&lt;$D$21,U199+V202,"")</f>
        <v>62.5</v>
      </c>
      <c r="W199" s="1">
        <f>IF(V199&lt;$D$21,V199+W202,"")</f>
        <v>93.75</v>
      </c>
      <c r="X199" s="1">
        <f>IF(W199&lt;$D$21,W199+X202,"")</f>
        <v>125</v>
      </c>
      <c r="Y199" s="1">
        <f>IF(X199&lt;$D$21,X199+Y202,"")</f>
        <v>156.25</v>
      </c>
      <c r="Z199" s="1">
        <f>IF(Y199&lt;$D$21,Y199+Z202,0)</f>
        <v>187.5</v>
      </c>
      <c r="AA199" s="1">
        <f t="shared" ref="AA199:AI199" si="21">IF(Z199&lt;$D$21,Z199+AA202,0)</f>
        <v>218.75</v>
      </c>
      <c r="AB199" s="1">
        <f t="shared" si="21"/>
        <v>250</v>
      </c>
      <c r="AC199" s="1">
        <f t="shared" si="21"/>
        <v>281.25</v>
      </c>
      <c r="AD199" s="1">
        <f t="shared" si="21"/>
        <v>312.5</v>
      </c>
      <c r="AE199" s="1">
        <f t="shared" si="21"/>
        <v>343.75</v>
      </c>
      <c r="AF199" s="1">
        <f t="shared" si="21"/>
        <v>375</v>
      </c>
      <c r="AG199" s="1">
        <f t="shared" si="21"/>
        <v>406.25</v>
      </c>
      <c r="AH199" s="1">
        <f t="shared" si="21"/>
        <v>437.5</v>
      </c>
      <c r="AI199" s="1">
        <f t="shared" si="21"/>
        <v>468.75</v>
      </c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</row>
    <row r="200" spans="2:111" x14ac:dyDescent="0.3">
      <c r="B200" t="s">
        <v>4</v>
      </c>
      <c r="U200" s="1">
        <f>U198-U199</f>
        <v>968.75</v>
      </c>
      <c r="V200" s="1">
        <f>IF(U200&gt;0,V198-V199,0)</f>
        <v>937.5</v>
      </c>
      <c r="W200" s="1">
        <f t="shared" ref="W200:AI200" si="22">IF(V200&gt;0,W198-W199,0)</f>
        <v>906.25</v>
      </c>
      <c r="X200" s="1">
        <f t="shared" si="22"/>
        <v>875</v>
      </c>
      <c r="Y200" s="1">
        <f t="shared" si="22"/>
        <v>843.75</v>
      </c>
      <c r="Z200" s="1">
        <f t="shared" si="22"/>
        <v>812.5</v>
      </c>
      <c r="AA200" s="1">
        <f t="shared" si="22"/>
        <v>781.25</v>
      </c>
      <c r="AB200" s="1">
        <f t="shared" si="22"/>
        <v>750</v>
      </c>
      <c r="AC200" s="1">
        <f t="shared" si="22"/>
        <v>718.75</v>
      </c>
      <c r="AD200" s="1">
        <f t="shared" si="22"/>
        <v>687.5</v>
      </c>
      <c r="AE200" s="1">
        <f t="shared" si="22"/>
        <v>656.25</v>
      </c>
      <c r="AF200" s="1">
        <f t="shared" si="22"/>
        <v>625</v>
      </c>
      <c r="AG200" s="1">
        <f t="shared" si="22"/>
        <v>593.75</v>
      </c>
      <c r="AH200" s="1">
        <f t="shared" si="22"/>
        <v>562.5</v>
      </c>
      <c r="AI200" s="1">
        <f t="shared" si="22"/>
        <v>531.25</v>
      </c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</row>
    <row r="202" spans="2:111" x14ac:dyDescent="0.3">
      <c r="B202" t="s">
        <v>20</v>
      </c>
      <c r="C202">
        <f>$C$14</f>
        <v>32</v>
      </c>
      <c r="U202" s="1">
        <f>$D$21/$C$14</f>
        <v>31.25</v>
      </c>
      <c r="V202" s="1">
        <f>IF(U200&gt;0,$D$21/$C$14,"")</f>
        <v>31.25</v>
      </c>
      <c r="W202" s="1">
        <f>IF(V200&gt;0,$D$21/$C$14,"")</f>
        <v>31.25</v>
      </c>
      <c r="X202" s="1">
        <f>IF(W200&gt;0,$D$21/$C$14,"")</f>
        <v>31.25</v>
      </c>
      <c r="Y202" s="1">
        <f>IF(X200&gt;0,$D$21/$C$14,"")</f>
        <v>31.25</v>
      </c>
      <c r="Z202" s="1">
        <f t="shared" ref="Z202:AI202" si="23">IF(Y200&gt;0,$D$21/$C$14,0)</f>
        <v>31.25</v>
      </c>
      <c r="AA202" s="1">
        <f t="shared" si="23"/>
        <v>31.25</v>
      </c>
      <c r="AB202" s="1">
        <f t="shared" si="23"/>
        <v>31.25</v>
      </c>
      <c r="AC202" s="1">
        <f t="shared" si="23"/>
        <v>31.25</v>
      </c>
      <c r="AD202" s="1">
        <f t="shared" si="23"/>
        <v>31.25</v>
      </c>
      <c r="AE202" s="1">
        <f t="shared" si="23"/>
        <v>31.25</v>
      </c>
      <c r="AF202" s="1">
        <f t="shared" si="23"/>
        <v>31.25</v>
      </c>
      <c r="AG202" s="1">
        <f t="shared" si="23"/>
        <v>31.25</v>
      </c>
      <c r="AH202" s="1">
        <f t="shared" si="23"/>
        <v>31.25</v>
      </c>
      <c r="AI202" s="1">
        <f t="shared" si="23"/>
        <v>31.25</v>
      </c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</row>
    <row r="204" spans="2:111" x14ac:dyDescent="0.3">
      <c r="B204">
        <f>$C$11</f>
        <v>32</v>
      </c>
    </row>
    <row r="205" spans="2:111" x14ac:dyDescent="0.3">
      <c r="B205" s="9">
        <f>$C$13</f>
        <v>0.06</v>
      </c>
      <c r="V205" s="1">
        <f t="shared" ref="V205:AI205" si="24">IF(V207&lt;=$C$11,-PMT($C$13,$C$11,$D$21),0)</f>
        <v>71.002337354749429</v>
      </c>
      <c r="W205" s="1">
        <f t="shared" si="24"/>
        <v>71.002337354749429</v>
      </c>
      <c r="X205" s="1">
        <f t="shared" si="24"/>
        <v>71.002337354749429</v>
      </c>
      <c r="Y205" s="1">
        <f t="shared" si="24"/>
        <v>71.002337354749429</v>
      </c>
      <c r="Z205" s="1">
        <f t="shared" si="24"/>
        <v>71.002337354749429</v>
      </c>
      <c r="AA205" s="1">
        <f t="shared" si="24"/>
        <v>71.002337354749429</v>
      </c>
      <c r="AB205" s="1">
        <f t="shared" si="24"/>
        <v>71.002337354749429</v>
      </c>
      <c r="AC205" s="1">
        <f t="shared" si="24"/>
        <v>71.002337354749429</v>
      </c>
      <c r="AD205" s="1">
        <f t="shared" si="24"/>
        <v>71.002337354749429</v>
      </c>
      <c r="AE205" s="1">
        <f t="shared" si="24"/>
        <v>71.002337354749429</v>
      </c>
      <c r="AF205" s="1">
        <f t="shared" si="24"/>
        <v>71.002337354749429</v>
      </c>
      <c r="AG205" s="1">
        <f t="shared" si="24"/>
        <v>71.002337354749429</v>
      </c>
      <c r="AH205" s="1">
        <f t="shared" si="24"/>
        <v>71.002337354749429</v>
      </c>
      <c r="AI205" s="1">
        <f t="shared" si="24"/>
        <v>71.002337354749429</v>
      </c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</row>
    <row r="207" spans="2:111" x14ac:dyDescent="0.3">
      <c r="V207">
        <v>1</v>
      </c>
      <c r="W207">
        <f>V207+1</f>
        <v>2</v>
      </c>
      <c r="X207">
        <f t="shared" ref="X207:AI207" si="25">W207+1</f>
        <v>3</v>
      </c>
      <c r="Y207">
        <f t="shared" si="25"/>
        <v>4</v>
      </c>
      <c r="Z207">
        <f t="shared" si="25"/>
        <v>5</v>
      </c>
      <c r="AA207">
        <f t="shared" si="25"/>
        <v>6</v>
      </c>
      <c r="AB207">
        <f t="shared" si="25"/>
        <v>7</v>
      </c>
      <c r="AC207">
        <f t="shared" si="25"/>
        <v>8</v>
      </c>
      <c r="AD207">
        <f t="shared" si="25"/>
        <v>9</v>
      </c>
      <c r="AE207">
        <f t="shared" si="25"/>
        <v>10</v>
      </c>
      <c r="AF207">
        <f t="shared" si="25"/>
        <v>11</v>
      </c>
      <c r="AG207">
        <f t="shared" si="25"/>
        <v>12</v>
      </c>
      <c r="AH207">
        <f t="shared" si="25"/>
        <v>13</v>
      </c>
      <c r="AI207">
        <f t="shared" si="25"/>
        <v>14</v>
      </c>
    </row>
    <row r="208" spans="2:111" x14ac:dyDescent="0.3">
      <c r="B208" t="s">
        <v>2</v>
      </c>
      <c r="V208" s="1">
        <v>1000</v>
      </c>
      <c r="W208" s="1">
        <f>IF(V210&gt;0,$D$21,"")</f>
        <v>1000</v>
      </c>
      <c r="X208" s="1">
        <f>IF(W210&gt;0,$D$21,"")</f>
        <v>1000</v>
      </c>
      <c r="Y208" s="1">
        <f>IF(X210&gt;0,$D$21,"")</f>
        <v>1000</v>
      </c>
      <c r="Z208" s="1">
        <f>IF(Y210&gt;0,$D$21,"")</f>
        <v>1000</v>
      </c>
      <c r="AA208" s="1">
        <f>IF(Z210&gt;0,$D$21,0)</f>
        <v>1000</v>
      </c>
      <c r="AB208" s="1">
        <f t="shared" ref="AB208:AI208" si="26">IF(AA210&gt;0,$D$21,0)</f>
        <v>1000</v>
      </c>
      <c r="AC208" s="1">
        <f t="shared" si="26"/>
        <v>1000</v>
      </c>
      <c r="AD208" s="1">
        <f t="shared" si="26"/>
        <v>1000</v>
      </c>
      <c r="AE208" s="1">
        <f t="shared" si="26"/>
        <v>1000</v>
      </c>
      <c r="AF208" s="1">
        <f t="shared" si="26"/>
        <v>1000</v>
      </c>
      <c r="AG208" s="1">
        <f t="shared" si="26"/>
        <v>1000</v>
      </c>
      <c r="AH208" s="1">
        <f t="shared" si="26"/>
        <v>1000</v>
      </c>
      <c r="AI208" s="1">
        <f t="shared" si="26"/>
        <v>1000</v>
      </c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</row>
    <row r="209" spans="2:112" x14ac:dyDescent="0.3">
      <c r="B209" t="s">
        <v>3</v>
      </c>
      <c r="V209" s="1">
        <f>C209+V212</f>
        <v>31.25</v>
      </c>
      <c r="W209" s="1">
        <f>IF(V209&lt;$D$21,V209+W212,"")</f>
        <v>62.5</v>
      </c>
      <c r="X209" s="1">
        <f>IF(W209&lt;$D$21,W209+X212,"")</f>
        <v>93.75</v>
      </c>
      <c r="Y209" s="1">
        <f>IF(X209&lt;$D$21,X209+Y212,"")</f>
        <v>125</v>
      </c>
      <c r="Z209" s="1">
        <f>IF(Y209&lt;$D$21,Y209+Z212,"")</f>
        <v>156.25</v>
      </c>
      <c r="AA209" s="1">
        <f>IF(Z209&lt;$D$21,Z209+AA212,0)</f>
        <v>187.5</v>
      </c>
      <c r="AB209" s="1">
        <f t="shared" ref="AB209:AI209" si="27">IF(AA209&lt;$D$21,AA209+AB212,0)</f>
        <v>218.75</v>
      </c>
      <c r="AC209" s="1">
        <f t="shared" si="27"/>
        <v>250</v>
      </c>
      <c r="AD209" s="1">
        <f t="shared" si="27"/>
        <v>281.25</v>
      </c>
      <c r="AE209" s="1">
        <f t="shared" si="27"/>
        <v>312.5</v>
      </c>
      <c r="AF209" s="1">
        <f t="shared" si="27"/>
        <v>343.75</v>
      </c>
      <c r="AG209" s="1">
        <f t="shared" si="27"/>
        <v>375</v>
      </c>
      <c r="AH209" s="1">
        <f t="shared" si="27"/>
        <v>406.25</v>
      </c>
      <c r="AI209" s="1">
        <f t="shared" si="27"/>
        <v>437.5</v>
      </c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</row>
    <row r="210" spans="2:112" x14ac:dyDescent="0.3">
      <c r="B210" t="s">
        <v>4</v>
      </c>
      <c r="V210" s="1">
        <f>V208-V209</f>
        <v>968.75</v>
      </c>
      <c r="W210" s="1">
        <f>IF(V210&gt;0,W208-W209,0)</f>
        <v>937.5</v>
      </c>
      <c r="X210" s="1">
        <f t="shared" ref="X210:AI210" si="28">IF(W210&gt;0,X208-X209,0)</f>
        <v>906.25</v>
      </c>
      <c r="Y210" s="1">
        <f t="shared" si="28"/>
        <v>875</v>
      </c>
      <c r="Z210" s="1">
        <f t="shared" si="28"/>
        <v>843.75</v>
      </c>
      <c r="AA210" s="1">
        <f t="shared" si="28"/>
        <v>812.5</v>
      </c>
      <c r="AB210" s="1">
        <f t="shared" si="28"/>
        <v>781.25</v>
      </c>
      <c r="AC210" s="1">
        <f t="shared" si="28"/>
        <v>750</v>
      </c>
      <c r="AD210" s="1">
        <f t="shared" si="28"/>
        <v>718.75</v>
      </c>
      <c r="AE210" s="1">
        <f t="shared" si="28"/>
        <v>687.5</v>
      </c>
      <c r="AF210" s="1">
        <f t="shared" si="28"/>
        <v>656.25</v>
      </c>
      <c r="AG210" s="1">
        <f t="shared" si="28"/>
        <v>625</v>
      </c>
      <c r="AH210" s="1">
        <f t="shared" si="28"/>
        <v>593.75</v>
      </c>
      <c r="AI210" s="1">
        <f t="shared" si="28"/>
        <v>562.5</v>
      </c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</row>
    <row r="212" spans="2:112" x14ac:dyDescent="0.3">
      <c r="B212" t="s">
        <v>20</v>
      </c>
      <c r="C212">
        <f>$C$14</f>
        <v>32</v>
      </c>
      <c r="V212" s="1">
        <f>$D$21/$C$14</f>
        <v>31.25</v>
      </c>
      <c r="W212" s="1">
        <f>IF(V210&gt;0,$D$21/$C$14,"")</f>
        <v>31.25</v>
      </c>
      <c r="X212" s="1">
        <f>IF(W210&gt;0,$D$21/$C$14,"")</f>
        <v>31.25</v>
      </c>
      <c r="Y212" s="1">
        <f>IF(X210&gt;0,$D$21/$C$14,"")</f>
        <v>31.25</v>
      </c>
      <c r="Z212" s="1">
        <f>IF(Y210&gt;0,$D$21/$C$14,"")</f>
        <v>31.25</v>
      </c>
      <c r="AA212" s="1">
        <f t="shared" ref="AA212:AI212" si="29">IF(Z210&gt;0,$D$21/$C$14,0)</f>
        <v>31.25</v>
      </c>
      <c r="AB212" s="1">
        <f t="shared" si="29"/>
        <v>31.25</v>
      </c>
      <c r="AC212" s="1">
        <f t="shared" si="29"/>
        <v>31.25</v>
      </c>
      <c r="AD212" s="1">
        <f t="shared" si="29"/>
        <v>31.25</v>
      </c>
      <c r="AE212" s="1">
        <f t="shared" si="29"/>
        <v>31.25</v>
      </c>
      <c r="AF212" s="1">
        <f t="shared" si="29"/>
        <v>31.25</v>
      </c>
      <c r="AG212" s="1">
        <f t="shared" si="29"/>
        <v>31.25</v>
      </c>
      <c r="AH212" s="1">
        <f t="shared" si="29"/>
        <v>31.25</v>
      </c>
      <c r="AI212" s="1">
        <f t="shared" si="29"/>
        <v>31.25</v>
      </c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</row>
    <row r="214" spans="2:112" x14ac:dyDescent="0.3">
      <c r="B214">
        <f>$C$11</f>
        <v>32</v>
      </c>
    </row>
    <row r="215" spans="2:112" x14ac:dyDescent="0.3">
      <c r="B215" s="9">
        <f>$C$13</f>
        <v>0.06</v>
      </c>
      <c r="W215" s="1">
        <f t="shared" ref="W215:AI215" si="30">IF(W217&lt;=$C$11,-PMT($C$13,$C$11,$D$21),0)</f>
        <v>71.002337354749429</v>
      </c>
      <c r="X215" s="1">
        <f t="shared" si="30"/>
        <v>71.002337354749429</v>
      </c>
      <c r="Y215" s="1">
        <f t="shared" si="30"/>
        <v>71.002337354749429</v>
      </c>
      <c r="Z215" s="1">
        <f t="shared" si="30"/>
        <v>71.002337354749429</v>
      </c>
      <c r="AA215" s="1">
        <f t="shared" si="30"/>
        <v>71.002337354749429</v>
      </c>
      <c r="AB215" s="1">
        <f t="shared" si="30"/>
        <v>71.002337354749429</v>
      </c>
      <c r="AC215" s="1">
        <f t="shared" si="30"/>
        <v>71.002337354749429</v>
      </c>
      <c r="AD215" s="1">
        <f t="shared" si="30"/>
        <v>71.002337354749429</v>
      </c>
      <c r="AE215" s="1">
        <f t="shared" si="30"/>
        <v>71.002337354749429</v>
      </c>
      <c r="AF215" s="1">
        <f t="shared" si="30"/>
        <v>71.002337354749429</v>
      </c>
      <c r="AG215" s="1">
        <f t="shared" si="30"/>
        <v>71.002337354749429</v>
      </c>
      <c r="AH215" s="1">
        <f t="shared" si="30"/>
        <v>71.002337354749429</v>
      </c>
      <c r="AI215" s="1">
        <f t="shared" si="30"/>
        <v>71.002337354749429</v>
      </c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</row>
    <row r="217" spans="2:112" x14ac:dyDescent="0.3">
      <c r="W217">
        <v>1</v>
      </c>
      <c r="X217">
        <f>W217+1</f>
        <v>2</v>
      </c>
      <c r="Y217">
        <f t="shared" ref="Y217:AI217" si="31">X217+1</f>
        <v>3</v>
      </c>
      <c r="Z217">
        <f t="shared" si="31"/>
        <v>4</v>
      </c>
      <c r="AA217">
        <f t="shared" si="31"/>
        <v>5</v>
      </c>
      <c r="AB217">
        <f t="shared" si="31"/>
        <v>6</v>
      </c>
      <c r="AC217">
        <f t="shared" si="31"/>
        <v>7</v>
      </c>
      <c r="AD217">
        <f t="shared" si="31"/>
        <v>8</v>
      </c>
      <c r="AE217">
        <f t="shared" si="31"/>
        <v>9</v>
      </c>
      <c r="AF217">
        <f t="shared" si="31"/>
        <v>10</v>
      </c>
      <c r="AG217">
        <f t="shared" si="31"/>
        <v>11</v>
      </c>
      <c r="AH217">
        <f t="shared" si="31"/>
        <v>12</v>
      </c>
      <c r="AI217">
        <f t="shared" si="31"/>
        <v>13</v>
      </c>
    </row>
    <row r="218" spans="2:112" x14ac:dyDescent="0.3">
      <c r="B218" t="s">
        <v>2</v>
      </c>
      <c r="W218" s="1">
        <v>1000</v>
      </c>
      <c r="X218" s="1">
        <f>IF(W220&gt;0,$D$21,"")</f>
        <v>1000</v>
      </c>
      <c r="Y218" s="1">
        <f>IF(X220&gt;0,$D$21,"")</f>
        <v>1000</v>
      </c>
      <c r="Z218" s="1">
        <f>IF(Y220&gt;0,$D$21,"")</f>
        <v>1000</v>
      </c>
      <c r="AA218" s="1">
        <f>IF(Z220&gt;0,$D$21,"")</f>
        <v>1000</v>
      </c>
      <c r="AB218" s="1">
        <f>IF(AA220&gt;0,$D$21,0)</f>
        <v>1000</v>
      </c>
      <c r="AC218" s="1">
        <f t="shared" ref="AC218:AI218" si="32">IF(AB220&gt;0,$D$21,0)</f>
        <v>1000</v>
      </c>
      <c r="AD218" s="1">
        <f t="shared" si="32"/>
        <v>1000</v>
      </c>
      <c r="AE218" s="1">
        <f t="shared" si="32"/>
        <v>1000</v>
      </c>
      <c r="AF218" s="1">
        <f t="shared" si="32"/>
        <v>1000</v>
      </c>
      <c r="AG218" s="1">
        <f t="shared" si="32"/>
        <v>1000</v>
      </c>
      <c r="AH218" s="1">
        <f t="shared" si="32"/>
        <v>1000</v>
      </c>
      <c r="AI218" s="1">
        <f t="shared" si="32"/>
        <v>1000</v>
      </c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</row>
    <row r="219" spans="2:112" x14ac:dyDescent="0.3">
      <c r="B219" t="s">
        <v>3</v>
      </c>
      <c r="W219" s="1">
        <f>C219+W222</f>
        <v>31.25</v>
      </c>
      <c r="X219" s="1">
        <f>IF(W219&lt;$D$21,W219+X222,"")</f>
        <v>62.5</v>
      </c>
      <c r="Y219" s="1">
        <f>IF(X219&lt;$D$21,X219+Y222,"")</f>
        <v>93.75</v>
      </c>
      <c r="Z219" s="1">
        <f>IF(Y219&lt;$D$21,Y219+Z222,"")</f>
        <v>125</v>
      </c>
      <c r="AA219" s="1">
        <f>IF(Z219&lt;$D$21,Z219+AA222,"")</f>
        <v>156.25</v>
      </c>
      <c r="AB219" s="1">
        <f>IF(AA219&lt;$D$21,AA219+AB222,0)</f>
        <v>187.5</v>
      </c>
      <c r="AC219" s="1">
        <f t="shared" ref="AC219:AI219" si="33">IF(AB219&lt;$D$21,AB219+AC222,0)</f>
        <v>218.75</v>
      </c>
      <c r="AD219" s="1">
        <f t="shared" si="33"/>
        <v>250</v>
      </c>
      <c r="AE219" s="1">
        <f t="shared" si="33"/>
        <v>281.25</v>
      </c>
      <c r="AF219" s="1">
        <f t="shared" si="33"/>
        <v>312.5</v>
      </c>
      <c r="AG219" s="1">
        <f t="shared" si="33"/>
        <v>343.75</v>
      </c>
      <c r="AH219" s="1">
        <f t="shared" si="33"/>
        <v>375</v>
      </c>
      <c r="AI219" s="1">
        <f t="shared" si="33"/>
        <v>406.25</v>
      </c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</row>
    <row r="220" spans="2:112" x14ac:dyDescent="0.3">
      <c r="B220" t="s">
        <v>4</v>
      </c>
      <c r="W220" s="1">
        <f>W218-W219</f>
        <v>968.75</v>
      </c>
      <c r="X220" s="1">
        <f>IF(W220&gt;0,X218-X219,0)</f>
        <v>937.5</v>
      </c>
      <c r="Y220" s="1">
        <f t="shared" ref="Y220:AI220" si="34">IF(X220&gt;0,Y218-Y219,0)</f>
        <v>906.25</v>
      </c>
      <c r="Z220" s="1">
        <f t="shared" si="34"/>
        <v>875</v>
      </c>
      <c r="AA220" s="1">
        <f t="shared" si="34"/>
        <v>843.75</v>
      </c>
      <c r="AB220" s="1">
        <f t="shared" si="34"/>
        <v>812.5</v>
      </c>
      <c r="AC220" s="1">
        <f t="shared" si="34"/>
        <v>781.25</v>
      </c>
      <c r="AD220" s="1">
        <f t="shared" si="34"/>
        <v>750</v>
      </c>
      <c r="AE220" s="1">
        <f t="shared" si="34"/>
        <v>718.75</v>
      </c>
      <c r="AF220" s="1">
        <f t="shared" si="34"/>
        <v>687.5</v>
      </c>
      <c r="AG220" s="1">
        <f t="shared" si="34"/>
        <v>656.25</v>
      </c>
      <c r="AH220" s="1">
        <f t="shared" si="34"/>
        <v>625</v>
      </c>
      <c r="AI220" s="1">
        <f t="shared" si="34"/>
        <v>593.75</v>
      </c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</row>
    <row r="222" spans="2:112" x14ac:dyDescent="0.3">
      <c r="B222" t="s">
        <v>20</v>
      </c>
      <c r="C222">
        <f>$C$14</f>
        <v>32</v>
      </c>
      <c r="W222" s="1">
        <f>$D$21/$C$14</f>
        <v>31.25</v>
      </c>
      <c r="X222" s="1">
        <f>IF(W220&gt;0,$D$21/$C$14,"")</f>
        <v>31.25</v>
      </c>
      <c r="Y222" s="1">
        <f>IF(X220&gt;0,$D$21/$C$14,"")</f>
        <v>31.25</v>
      </c>
      <c r="Z222" s="1">
        <f>IF(Y220&gt;0,$D$21/$C$14,"")</f>
        <v>31.25</v>
      </c>
      <c r="AA222" s="1">
        <f>IF(Z220&gt;0,$D$21/$C$14,"")</f>
        <v>31.25</v>
      </c>
      <c r="AB222" s="1">
        <f t="shared" ref="AB222:AI222" si="35">IF(AA220&gt;0,$D$21/$C$14,0)</f>
        <v>31.25</v>
      </c>
      <c r="AC222" s="1">
        <f t="shared" si="35"/>
        <v>31.25</v>
      </c>
      <c r="AD222" s="1">
        <f t="shared" si="35"/>
        <v>31.25</v>
      </c>
      <c r="AE222" s="1">
        <f t="shared" si="35"/>
        <v>31.25</v>
      </c>
      <c r="AF222" s="1">
        <f t="shared" si="35"/>
        <v>31.25</v>
      </c>
      <c r="AG222" s="1">
        <f t="shared" si="35"/>
        <v>31.25</v>
      </c>
      <c r="AH222" s="1">
        <f t="shared" si="35"/>
        <v>31.25</v>
      </c>
      <c r="AI222" s="1">
        <f t="shared" si="35"/>
        <v>31.25</v>
      </c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</row>
    <row r="224" spans="2:112" x14ac:dyDescent="0.3">
      <c r="B224">
        <f>$C$11</f>
        <v>32</v>
      </c>
    </row>
    <row r="225" spans="2:114" x14ac:dyDescent="0.3">
      <c r="B225" s="9">
        <f>$C$13</f>
        <v>0.06</v>
      </c>
      <c r="X225" s="1">
        <f t="shared" ref="X225:AI225" si="36">IF(X227&lt;=$C$11,-PMT($C$13,$C$11,$D$21),0)</f>
        <v>71.002337354749429</v>
      </c>
      <c r="Y225" s="1">
        <f t="shared" si="36"/>
        <v>71.002337354749429</v>
      </c>
      <c r="Z225" s="1">
        <f t="shared" si="36"/>
        <v>71.002337354749429</v>
      </c>
      <c r="AA225" s="1">
        <f t="shared" si="36"/>
        <v>71.002337354749429</v>
      </c>
      <c r="AB225" s="1">
        <f t="shared" si="36"/>
        <v>71.002337354749429</v>
      </c>
      <c r="AC225" s="1">
        <f t="shared" si="36"/>
        <v>71.002337354749429</v>
      </c>
      <c r="AD225" s="1">
        <f t="shared" si="36"/>
        <v>71.002337354749429</v>
      </c>
      <c r="AE225" s="1">
        <f t="shared" si="36"/>
        <v>71.002337354749429</v>
      </c>
      <c r="AF225" s="1">
        <f t="shared" si="36"/>
        <v>71.002337354749429</v>
      </c>
      <c r="AG225" s="1">
        <f t="shared" si="36"/>
        <v>71.002337354749429</v>
      </c>
      <c r="AH225" s="1">
        <f t="shared" si="36"/>
        <v>71.002337354749429</v>
      </c>
      <c r="AI225" s="1">
        <f t="shared" si="36"/>
        <v>71.002337354749429</v>
      </c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</row>
    <row r="227" spans="2:114" x14ac:dyDescent="0.3">
      <c r="X227">
        <v>1</v>
      </c>
      <c r="Y227">
        <f>X227+1</f>
        <v>2</v>
      </c>
      <c r="Z227">
        <f t="shared" ref="Z227:AI227" si="37">Y227+1</f>
        <v>3</v>
      </c>
      <c r="AA227">
        <f t="shared" si="37"/>
        <v>4</v>
      </c>
      <c r="AB227">
        <f t="shared" si="37"/>
        <v>5</v>
      </c>
      <c r="AC227">
        <f t="shared" si="37"/>
        <v>6</v>
      </c>
      <c r="AD227">
        <f t="shared" si="37"/>
        <v>7</v>
      </c>
      <c r="AE227">
        <f t="shared" si="37"/>
        <v>8</v>
      </c>
      <c r="AF227">
        <f t="shared" si="37"/>
        <v>9</v>
      </c>
      <c r="AG227">
        <f t="shared" si="37"/>
        <v>10</v>
      </c>
      <c r="AH227">
        <f t="shared" si="37"/>
        <v>11</v>
      </c>
      <c r="AI227">
        <f t="shared" si="37"/>
        <v>12</v>
      </c>
    </row>
    <row r="228" spans="2:114" x14ac:dyDescent="0.3">
      <c r="B228" t="s">
        <v>2</v>
      </c>
      <c r="X228" s="1">
        <v>1000</v>
      </c>
      <c r="Y228" s="1">
        <f>IF(X230&gt;0,$D$21,"")</f>
        <v>1000</v>
      </c>
      <c r="Z228" s="1">
        <f>IF(Y230&gt;0,$D$21,"")</f>
        <v>1000</v>
      </c>
      <c r="AA228" s="1">
        <f>IF(Z230&gt;0,$D$21,"")</f>
        <v>1000</v>
      </c>
      <c r="AB228" s="1">
        <f>IF(AA230&gt;0,$D$21,"")</f>
        <v>1000</v>
      </c>
      <c r="AC228" s="1">
        <f>IF(AB230&gt;0,$D$21,0)</f>
        <v>1000</v>
      </c>
      <c r="AD228" s="1">
        <f t="shared" ref="AD228:AI228" si="38">IF(AC230&gt;0,$D$21,0)</f>
        <v>1000</v>
      </c>
      <c r="AE228" s="1">
        <f t="shared" si="38"/>
        <v>1000</v>
      </c>
      <c r="AF228" s="1">
        <f t="shared" si="38"/>
        <v>1000</v>
      </c>
      <c r="AG228" s="1">
        <f t="shared" si="38"/>
        <v>1000</v>
      </c>
      <c r="AH228" s="1">
        <f t="shared" si="38"/>
        <v>1000</v>
      </c>
      <c r="AI228" s="1">
        <f t="shared" si="38"/>
        <v>1000</v>
      </c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</row>
    <row r="229" spans="2:114" x14ac:dyDescent="0.3">
      <c r="B229" t="s">
        <v>3</v>
      </c>
      <c r="X229" s="1">
        <f>C229+X232</f>
        <v>31.25</v>
      </c>
      <c r="Y229" s="1">
        <f>IF(X229&lt;$D$21,X229+Y232,"")</f>
        <v>62.5</v>
      </c>
      <c r="Z229" s="1">
        <f>IF(Y229&lt;$D$21,Y229+Z232,"")</f>
        <v>93.75</v>
      </c>
      <c r="AA229" s="1">
        <f>IF(Z229&lt;$D$21,Z229+AA232,"")</f>
        <v>125</v>
      </c>
      <c r="AB229" s="1">
        <f>IF(AA229&lt;$D$21,AA229+AB232,"")</f>
        <v>156.25</v>
      </c>
      <c r="AC229" s="1">
        <f>IF(AB229&lt;$D$21,AB229+AC232,0)</f>
        <v>187.5</v>
      </c>
      <c r="AD229" s="1">
        <f t="shared" ref="AD229:AI229" si="39">IF(AC229&lt;$D$21,AC229+AD232,0)</f>
        <v>218.75</v>
      </c>
      <c r="AE229" s="1">
        <f t="shared" si="39"/>
        <v>250</v>
      </c>
      <c r="AF229" s="1">
        <f t="shared" si="39"/>
        <v>281.25</v>
      </c>
      <c r="AG229" s="1">
        <f t="shared" si="39"/>
        <v>312.5</v>
      </c>
      <c r="AH229" s="1">
        <f t="shared" si="39"/>
        <v>343.75</v>
      </c>
      <c r="AI229" s="1">
        <f t="shared" si="39"/>
        <v>375</v>
      </c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</row>
    <row r="230" spans="2:114" x14ac:dyDescent="0.3">
      <c r="B230" t="s">
        <v>4</v>
      </c>
      <c r="X230" s="1">
        <f>X228-X229</f>
        <v>968.75</v>
      </c>
      <c r="Y230" s="1">
        <f>IF(X230&gt;0,Y228-Y229,0)</f>
        <v>937.5</v>
      </c>
      <c r="Z230" s="1">
        <f t="shared" ref="Z230:AI230" si="40">IF(Y230&gt;0,Z228-Z229,0)</f>
        <v>906.25</v>
      </c>
      <c r="AA230" s="1">
        <f t="shared" si="40"/>
        <v>875</v>
      </c>
      <c r="AB230" s="1">
        <f t="shared" si="40"/>
        <v>843.75</v>
      </c>
      <c r="AC230" s="1">
        <f t="shared" si="40"/>
        <v>812.5</v>
      </c>
      <c r="AD230" s="1">
        <f t="shared" si="40"/>
        <v>781.25</v>
      </c>
      <c r="AE230" s="1">
        <f t="shared" si="40"/>
        <v>750</v>
      </c>
      <c r="AF230" s="1">
        <f t="shared" si="40"/>
        <v>718.75</v>
      </c>
      <c r="AG230" s="1">
        <f t="shared" si="40"/>
        <v>687.5</v>
      </c>
      <c r="AH230" s="1">
        <f t="shared" si="40"/>
        <v>656.25</v>
      </c>
      <c r="AI230" s="1">
        <f t="shared" si="40"/>
        <v>625</v>
      </c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</row>
    <row r="232" spans="2:114" x14ac:dyDescent="0.3">
      <c r="B232" t="s">
        <v>20</v>
      </c>
      <c r="C232">
        <f>$C$14</f>
        <v>32</v>
      </c>
      <c r="X232" s="1">
        <f>$D$21/$C$14</f>
        <v>31.25</v>
      </c>
      <c r="Y232" s="1">
        <f>IF(X230&gt;0,$D$21/$C$14,"")</f>
        <v>31.25</v>
      </c>
      <c r="Z232" s="1">
        <f>IF(Y230&gt;0,$D$21/$C$14,"")</f>
        <v>31.25</v>
      </c>
      <c r="AA232" s="1">
        <f>IF(Z230&gt;0,$D$21/$C$14,"")</f>
        <v>31.25</v>
      </c>
      <c r="AB232" s="1">
        <f>IF(AA230&gt;0,$D$21/$C$14,"")</f>
        <v>31.25</v>
      </c>
      <c r="AC232" s="1">
        <f t="shared" ref="AC232:AI232" si="41">IF(AB230&gt;0,$D$21/$C$14,0)</f>
        <v>31.25</v>
      </c>
      <c r="AD232" s="1">
        <f t="shared" si="41"/>
        <v>31.25</v>
      </c>
      <c r="AE232" s="1">
        <f t="shared" si="41"/>
        <v>31.25</v>
      </c>
      <c r="AF232" s="1">
        <f t="shared" si="41"/>
        <v>31.25</v>
      </c>
      <c r="AG232" s="1">
        <f t="shared" si="41"/>
        <v>31.25</v>
      </c>
      <c r="AH232" s="1">
        <f t="shared" si="41"/>
        <v>31.25</v>
      </c>
      <c r="AI232" s="1">
        <f t="shared" si="41"/>
        <v>31.25</v>
      </c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</row>
    <row r="234" spans="2:114" x14ac:dyDescent="0.3">
      <c r="B234">
        <f>$C$11</f>
        <v>32</v>
      </c>
    </row>
    <row r="235" spans="2:114" x14ac:dyDescent="0.3">
      <c r="B235" s="9">
        <f>$C$13</f>
        <v>0.06</v>
      </c>
      <c r="Y235" s="1">
        <f t="shared" ref="Y235:AI235" si="42">IF(Y237&lt;=$C$11,-PMT($C$13,$C$11,$D$21),0)</f>
        <v>71.002337354749429</v>
      </c>
      <c r="Z235" s="1">
        <f t="shared" si="42"/>
        <v>71.002337354749429</v>
      </c>
      <c r="AA235" s="1">
        <f t="shared" si="42"/>
        <v>71.002337354749429</v>
      </c>
      <c r="AB235" s="1">
        <f t="shared" si="42"/>
        <v>71.002337354749429</v>
      </c>
      <c r="AC235" s="1">
        <f t="shared" si="42"/>
        <v>71.002337354749429</v>
      </c>
      <c r="AD235" s="1">
        <f t="shared" si="42"/>
        <v>71.002337354749429</v>
      </c>
      <c r="AE235" s="1">
        <f t="shared" si="42"/>
        <v>71.002337354749429</v>
      </c>
      <c r="AF235" s="1">
        <f t="shared" si="42"/>
        <v>71.002337354749429</v>
      </c>
      <c r="AG235" s="1">
        <f t="shared" si="42"/>
        <v>71.002337354749429</v>
      </c>
      <c r="AH235" s="1">
        <f t="shared" si="42"/>
        <v>71.002337354749429</v>
      </c>
      <c r="AI235" s="1">
        <f t="shared" si="42"/>
        <v>71.002337354749429</v>
      </c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</row>
    <row r="237" spans="2:114" x14ac:dyDescent="0.3">
      <c r="Y237">
        <v>1</v>
      </c>
      <c r="Z237">
        <f>Y237+1</f>
        <v>2</v>
      </c>
      <c r="AA237">
        <f t="shared" ref="AA237:AI237" si="43">Z237+1</f>
        <v>3</v>
      </c>
      <c r="AB237">
        <f t="shared" si="43"/>
        <v>4</v>
      </c>
      <c r="AC237">
        <f t="shared" si="43"/>
        <v>5</v>
      </c>
      <c r="AD237">
        <f t="shared" si="43"/>
        <v>6</v>
      </c>
      <c r="AE237">
        <f t="shared" si="43"/>
        <v>7</v>
      </c>
      <c r="AF237">
        <f t="shared" si="43"/>
        <v>8</v>
      </c>
      <c r="AG237">
        <f t="shared" si="43"/>
        <v>9</v>
      </c>
      <c r="AH237">
        <f t="shared" si="43"/>
        <v>10</v>
      </c>
      <c r="AI237">
        <f t="shared" si="43"/>
        <v>11</v>
      </c>
    </row>
    <row r="238" spans="2:114" x14ac:dyDescent="0.3">
      <c r="B238" t="s">
        <v>2</v>
      </c>
      <c r="Y238" s="1">
        <v>1000</v>
      </c>
      <c r="Z238" s="1">
        <f>IF(Y240&gt;0,$D$21,"")</f>
        <v>1000</v>
      </c>
      <c r="AA238" s="1">
        <f>IF(Z240&gt;0,$D$21,"")</f>
        <v>1000</v>
      </c>
      <c r="AB238" s="1">
        <f>IF(AA240&gt;0,$D$21,"")</f>
        <v>1000</v>
      </c>
      <c r="AC238" s="1">
        <f>IF(AB240&gt;0,$D$21,"")</f>
        <v>1000</v>
      </c>
      <c r="AD238" s="1">
        <f>IF(AC240&gt;0,$D$21,0)</f>
        <v>1000</v>
      </c>
      <c r="AE238" s="1">
        <f t="shared" ref="AE238:AI238" si="44">IF(AD240&gt;0,$D$21,0)</f>
        <v>1000</v>
      </c>
      <c r="AF238" s="1">
        <f t="shared" si="44"/>
        <v>1000</v>
      </c>
      <c r="AG238" s="1">
        <f t="shared" si="44"/>
        <v>1000</v>
      </c>
      <c r="AH238" s="1">
        <f t="shared" si="44"/>
        <v>1000</v>
      </c>
      <c r="AI238" s="1">
        <f t="shared" si="44"/>
        <v>1000</v>
      </c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</row>
    <row r="239" spans="2:114" x14ac:dyDescent="0.3">
      <c r="B239" t="s">
        <v>3</v>
      </c>
      <c r="Y239" s="1">
        <f>C239+Y242</f>
        <v>31.25</v>
      </c>
      <c r="Z239" s="1">
        <f>IF(Y239&lt;$D$21,Y239+Z242,"")</f>
        <v>62.5</v>
      </c>
      <c r="AA239" s="1">
        <f>IF(Z239&lt;$D$21,Z239+AA242,"")</f>
        <v>93.75</v>
      </c>
      <c r="AB239" s="1">
        <f>IF(AA239&lt;$D$21,AA239+AB242,"")</f>
        <v>125</v>
      </c>
      <c r="AC239" s="1">
        <f>IF(AB239&lt;$D$21,AB239+AC242,"")</f>
        <v>156.25</v>
      </c>
      <c r="AD239" s="1">
        <f>IF(AC239&lt;$D$21,AC239+AD242,0)</f>
        <v>187.5</v>
      </c>
      <c r="AE239" s="1">
        <f t="shared" ref="AE239:AI239" si="45">IF(AD239&lt;$D$21,AD239+AE242,0)</f>
        <v>218.75</v>
      </c>
      <c r="AF239" s="1">
        <f t="shared" si="45"/>
        <v>250</v>
      </c>
      <c r="AG239" s="1">
        <f t="shared" si="45"/>
        <v>281.25</v>
      </c>
      <c r="AH239" s="1">
        <f t="shared" si="45"/>
        <v>312.5</v>
      </c>
      <c r="AI239" s="1">
        <f t="shared" si="45"/>
        <v>343.75</v>
      </c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</row>
    <row r="240" spans="2:114" x14ac:dyDescent="0.3">
      <c r="B240" t="s">
        <v>4</v>
      </c>
      <c r="Y240" s="1">
        <f>Y238-Y239</f>
        <v>968.75</v>
      </c>
      <c r="Z240" s="1">
        <f>IF(Y240&gt;0,Z238-Z239,0)</f>
        <v>937.5</v>
      </c>
      <c r="AA240" s="1">
        <f t="shared" ref="AA240:AI240" si="46">IF(Z240&gt;0,AA238-AA239,0)</f>
        <v>906.25</v>
      </c>
      <c r="AB240" s="1">
        <f t="shared" si="46"/>
        <v>875</v>
      </c>
      <c r="AC240" s="1">
        <f t="shared" si="46"/>
        <v>843.75</v>
      </c>
      <c r="AD240" s="1">
        <f t="shared" si="46"/>
        <v>812.5</v>
      </c>
      <c r="AE240" s="1">
        <f t="shared" si="46"/>
        <v>781.25</v>
      </c>
      <c r="AF240" s="1">
        <f t="shared" si="46"/>
        <v>750</v>
      </c>
      <c r="AG240" s="1">
        <f t="shared" si="46"/>
        <v>718.75</v>
      </c>
      <c r="AH240" s="1">
        <f t="shared" si="46"/>
        <v>687.5</v>
      </c>
      <c r="AI240" s="1">
        <f t="shared" si="46"/>
        <v>656.25</v>
      </c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</row>
    <row r="242" spans="2:116" x14ac:dyDescent="0.3">
      <c r="B242" t="s">
        <v>20</v>
      </c>
      <c r="C242">
        <f>$C$14</f>
        <v>32</v>
      </c>
      <c r="Y242" s="1">
        <f>$D$21/$C$14</f>
        <v>31.25</v>
      </c>
      <c r="Z242" s="1">
        <f>IF(Y240&gt;0,$D$21/$C$14,"")</f>
        <v>31.25</v>
      </c>
      <c r="AA242" s="1">
        <f>IF(Z240&gt;0,$D$21/$C$14,"")</f>
        <v>31.25</v>
      </c>
      <c r="AB242" s="1">
        <f>IF(AA240&gt;0,$D$21/$C$14,"")</f>
        <v>31.25</v>
      </c>
      <c r="AC242" s="1">
        <f>IF(AB240&gt;0,$D$21/$C$14,"")</f>
        <v>31.25</v>
      </c>
      <c r="AD242" s="1">
        <f t="shared" ref="AD242:AI242" si="47">IF(AC240&gt;0,$D$21/$C$14,0)</f>
        <v>31.25</v>
      </c>
      <c r="AE242" s="1">
        <f t="shared" si="47"/>
        <v>31.25</v>
      </c>
      <c r="AF242" s="1">
        <f t="shared" si="47"/>
        <v>31.25</v>
      </c>
      <c r="AG242" s="1">
        <f t="shared" si="47"/>
        <v>31.25</v>
      </c>
      <c r="AH242" s="1">
        <f t="shared" si="47"/>
        <v>31.25</v>
      </c>
      <c r="AI242" s="1">
        <f t="shared" si="47"/>
        <v>31.25</v>
      </c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</row>
    <row r="244" spans="2:116" x14ac:dyDescent="0.3">
      <c r="B244">
        <f>$C$11</f>
        <v>32</v>
      </c>
    </row>
    <row r="245" spans="2:116" x14ac:dyDescent="0.3">
      <c r="B245" s="9">
        <f>$C$13</f>
        <v>0.06</v>
      </c>
      <c r="Z245" s="1">
        <f t="shared" ref="Z245:AI245" si="48">IF(Z247&lt;=$C$11,-PMT($C$13,$C$11,$D$21),0)</f>
        <v>71.002337354749429</v>
      </c>
      <c r="AA245" s="1">
        <f t="shared" si="48"/>
        <v>71.002337354749429</v>
      </c>
      <c r="AB245" s="1">
        <f t="shared" si="48"/>
        <v>71.002337354749429</v>
      </c>
      <c r="AC245" s="1">
        <f t="shared" si="48"/>
        <v>71.002337354749429</v>
      </c>
      <c r="AD245" s="1">
        <f t="shared" si="48"/>
        <v>71.002337354749429</v>
      </c>
      <c r="AE245" s="1">
        <f t="shared" si="48"/>
        <v>71.002337354749429</v>
      </c>
      <c r="AF245" s="1">
        <f t="shared" si="48"/>
        <v>71.002337354749429</v>
      </c>
      <c r="AG245" s="1">
        <f t="shared" si="48"/>
        <v>71.002337354749429</v>
      </c>
      <c r="AH245" s="1">
        <f t="shared" si="48"/>
        <v>71.002337354749429</v>
      </c>
      <c r="AI245" s="1">
        <f t="shared" si="48"/>
        <v>71.002337354749429</v>
      </c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</row>
    <row r="247" spans="2:116" x14ac:dyDescent="0.3">
      <c r="Z247">
        <v>1</v>
      </c>
      <c r="AA247">
        <f>Z247+1</f>
        <v>2</v>
      </c>
      <c r="AB247">
        <f t="shared" ref="AB247:AI247" si="49">AA247+1</f>
        <v>3</v>
      </c>
      <c r="AC247">
        <f t="shared" si="49"/>
        <v>4</v>
      </c>
      <c r="AD247">
        <f t="shared" si="49"/>
        <v>5</v>
      </c>
      <c r="AE247">
        <f t="shared" si="49"/>
        <v>6</v>
      </c>
      <c r="AF247">
        <f t="shared" si="49"/>
        <v>7</v>
      </c>
      <c r="AG247">
        <f t="shared" si="49"/>
        <v>8</v>
      </c>
      <c r="AH247">
        <f t="shared" si="49"/>
        <v>9</v>
      </c>
      <c r="AI247">
        <f t="shared" si="49"/>
        <v>10</v>
      </c>
    </row>
    <row r="248" spans="2:116" x14ac:dyDescent="0.3">
      <c r="B248" t="s">
        <v>2</v>
      </c>
      <c r="Z248" s="1">
        <v>1000</v>
      </c>
      <c r="AA248" s="1">
        <f>IF(Z250&gt;0,$D$21,"")</f>
        <v>1000</v>
      </c>
      <c r="AB248" s="1">
        <f>IF(AA250&gt;0,$D$21,"")</f>
        <v>1000</v>
      </c>
      <c r="AC248" s="1">
        <f>IF(AB250&gt;0,$D$21,"")</f>
        <v>1000</v>
      </c>
      <c r="AD248" s="1">
        <f>IF(AC250&gt;0,$D$21,"")</f>
        <v>1000</v>
      </c>
      <c r="AE248" s="1">
        <f>IF(AD250&gt;0,$D$21,0)</f>
        <v>1000</v>
      </c>
      <c r="AF248" s="1">
        <f t="shared" ref="AF248:AI248" si="50">IF(AE250&gt;0,$D$21,0)</f>
        <v>1000</v>
      </c>
      <c r="AG248" s="1">
        <f t="shared" si="50"/>
        <v>1000</v>
      </c>
      <c r="AH248" s="1">
        <f t="shared" si="50"/>
        <v>1000</v>
      </c>
      <c r="AI248" s="1">
        <f t="shared" si="50"/>
        <v>1000</v>
      </c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</row>
    <row r="249" spans="2:116" x14ac:dyDescent="0.3">
      <c r="B249" t="s">
        <v>3</v>
      </c>
      <c r="Z249" s="1">
        <f>C249+Z252</f>
        <v>31.25</v>
      </c>
      <c r="AA249" s="1">
        <f>IF(Z249&lt;$D$21,Z249+AA252,"")</f>
        <v>62.5</v>
      </c>
      <c r="AB249" s="1">
        <f>IF(AA249&lt;$D$21,AA249+AB252,"")</f>
        <v>93.75</v>
      </c>
      <c r="AC249" s="1">
        <f>IF(AB249&lt;$D$21,AB249+AC252,"")</f>
        <v>125</v>
      </c>
      <c r="AD249" s="1">
        <f>IF(AC249&lt;$D$21,AC249+AD252,"")</f>
        <v>156.25</v>
      </c>
      <c r="AE249" s="1">
        <f>IF(AD249&lt;$D$21,AD249+AE252,0)</f>
        <v>187.5</v>
      </c>
      <c r="AF249" s="1">
        <f t="shared" ref="AF249:AI249" si="51">IF(AE249&lt;$D$21,AE249+AF252,0)</f>
        <v>218.75</v>
      </c>
      <c r="AG249" s="1">
        <f t="shared" si="51"/>
        <v>250</v>
      </c>
      <c r="AH249" s="1">
        <f t="shared" si="51"/>
        <v>281.25</v>
      </c>
      <c r="AI249" s="1">
        <f t="shared" si="51"/>
        <v>312.5</v>
      </c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</row>
    <row r="250" spans="2:116" x14ac:dyDescent="0.3">
      <c r="B250" t="s">
        <v>4</v>
      </c>
      <c r="Z250" s="1">
        <f>Z248-Z249</f>
        <v>968.75</v>
      </c>
      <c r="AA250" s="1">
        <f>IF(Z250&gt;0,AA248-AA249,0)</f>
        <v>937.5</v>
      </c>
      <c r="AB250" s="1">
        <f t="shared" ref="AB250:AI250" si="52">IF(AA250&gt;0,AB248-AB249,0)</f>
        <v>906.25</v>
      </c>
      <c r="AC250" s="1">
        <f t="shared" si="52"/>
        <v>875</v>
      </c>
      <c r="AD250" s="1">
        <f t="shared" si="52"/>
        <v>843.75</v>
      </c>
      <c r="AE250" s="1">
        <f t="shared" si="52"/>
        <v>812.5</v>
      </c>
      <c r="AF250" s="1">
        <f t="shared" si="52"/>
        <v>781.25</v>
      </c>
      <c r="AG250" s="1">
        <f t="shared" si="52"/>
        <v>750</v>
      </c>
      <c r="AH250" s="1">
        <f t="shared" si="52"/>
        <v>718.75</v>
      </c>
      <c r="AI250" s="1">
        <f t="shared" si="52"/>
        <v>687.5</v>
      </c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</row>
    <row r="252" spans="2:116" x14ac:dyDescent="0.3">
      <c r="B252" t="s">
        <v>20</v>
      </c>
      <c r="C252">
        <f>$C$14</f>
        <v>32</v>
      </c>
      <c r="Z252" s="1">
        <f>$D$21/$C$14</f>
        <v>31.25</v>
      </c>
      <c r="AA252" s="1">
        <f>IF(Z250&gt;0,$D$21/$C$14,"")</f>
        <v>31.25</v>
      </c>
      <c r="AB252" s="1">
        <f>IF(AA250&gt;0,$D$21/$C$14,"")</f>
        <v>31.25</v>
      </c>
      <c r="AC252" s="1">
        <f>IF(AB250&gt;0,$D$21/$C$14,"")</f>
        <v>31.25</v>
      </c>
      <c r="AD252" s="1">
        <f>IF(AC250&gt;0,$D$21/$C$14,"")</f>
        <v>31.25</v>
      </c>
      <c r="AE252" s="1">
        <f t="shared" ref="AE252:AI252" si="53">IF(AD250&gt;0,$D$21/$C$14,0)</f>
        <v>31.25</v>
      </c>
      <c r="AF252" s="1">
        <f t="shared" si="53"/>
        <v>31.25</v>
      </c>
      <c r="AG252" s="1">
        <f t="shared" si="53"/>
        <v>31.25</v>
      </c>
      <c r="AH252" s="1">
        <f t="shared" si="53"/>
        <v>31.25</v>
      </c>
      <c r="AI252" s="1">
        <f t="shared" si="53"/>
        <v>31.25</v>
      </c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</row>
    <row r="254" spans="2:116" x14ac:dyDescent="0.3">
      <c r="B254">
        <f>$C$11</f>
        <v>32</v>
      </c>
    </row>
    <row r="255" spans="2:116" x14ac:dyDescent="0.3">
      <c r="B255" s="9">
        <f>$C$13</f>
        <v>0.06</v>
      </c>
      <c r="AA255" s="1">
        <f t="shared" ref="AA255:AI255" si="54">IF(AA257&lt;=$C$11,-PMT($C$13,$C$11,$D$21),0)</f>
        <v>71.002337354749429</v>
      </c>
      <c r="AB255" s="1">
        <f t="shared" si="54"/>
        <v>71.002337354749429</v>
      </c>
      <c r="AC255" s="1">
        <f t="shared" si="54"/>
        <v>71.002337354749429</v>
      </c>
      <c r="AD255" s="1">
        <f t="shared" si="54"/>
        <v>71.002337354749429</v>
      </c>
      <c r="AE255" s="1">
        <f t="shared" si="54"/>
        <v>71.002337354749429</v>
      </c>
      <c r="AF255" s="1">
        <f t="shared" si="54"/>
        <v>71.002337354749429</v>
      </c>
      <c r="AG255" s="1">
        <f t="shared" si="54"/>
        <v>71.002337354749429</v>
      </c>
      <c r="AH255" s="1">
        <f t="shared" si="54"/>
        <v>71.002337354749429</v>
      </c>
      <c r="AI255" s="1">
        <f t="shared" si="54"/>
        <v>71.002337354749429</v>
      </c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</row>
    <row r="257" spans="2:117" x14ac:dyDescent="0.3">
      <c r="AA257">
        <v>1</v>
      </c>
      <c r="AB257">
        <f>AA257+1</f>
        <v>2</v>
      </c>
      <c r="AC257">
        <f t="shared" ref="AC257:AI257" si="55">AB257+1</f>
        <v>3</v>
      </c>
      <c r="AD257">
        <f t="shared" si="55"/>
        <v>4</v>
      </c>
      <c r="AE257">
        <f t="shared" si="55"/>
        <v>5</v>
      </c>
      <c r="AF257">
        <f t="shared" si="55"/>
        <v>6</v>
      </c>
      <c r="AG257">
        <f t="shared" si="55"/>
        <v>7</v>
      </c>
      <c r="AH257">
        <f t="shared" si="55"/>
        <v>8</v>
      </c>
      <c r="AI257">
        <f t="shared" si="55"/>
        <v>9</v>
      </c>
    </row>
    <row r="258" spans="2:117" x14ac:dyDescent="0.3">
      <c r="B258" t="s">
        <v>2</v>
      </c>
      <c r="AA258" s="1">
        <v>1000</v>
      </c>
      <c r="AB258" s="1">
        <f>IF(AA260&gt;0,$D$21,"")</f>
        <v>1000</v>
      </c>
      <c r="AC258" s="1">
        <f>IF(AB260&gt;0,$D$21,"")</f>
        <v>1000</v>
      </c>
      <c r="AD258" s="1">
        <f>IF(AC260&gt;0,$D$21,"")</f>
        <v>1000</v>
      </c>
      <c r="AE258" s="1">
        <f>IF(AD260&gt;0,$D$21,"")</f>
        <v>1000</v>
      </c>
      <c r="AF258" s="1">
        <f>IF(AE260&gt;0,$D$21,0)</f>
        <v>1000</v>
      </c>
      <c r="AG258" s="1">
        <f t="shared" ref="AG258:AI258" si="56">IF(AF260&gt;0,$D$21,0)</f>
        <v>1000</v>
      </c>
      <c r="AH258" s="1">
        <f t="shared" si="56"/>
        <v>1000</v>
      </c>
      <c r="AI258" s="1">
        <f t="shared" si="56"/>
        <v>1000</v>
      </c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</row>
    <row r="259" spans="2:117" x14ac:dyDescent="0.3">
      <c r="B259" t="s">
        <v>3</v>
      </c>
      <c r="AA259" s="1">
        <f>C259+AA262</f>
        <v>31.25</v>
      </c>
      <c r="AB259" s="1">
        <f>IF(AA259&lt;$D$21,AA259+AB262,"")</f>
        <v>62.5</v>
      </c>
      <c r="AC259" s="1">
        <f>IF(AB259&lt;$D$21,AB259+AC262,"")</f>
        <v>93.75</v>
      </c>
      <c r="AD259" s="1">
        <f>IF(AC259&lt;$D$21,AC259+AD262,"")</f>
        <v>125</v>
      </c>
      <c r="AE259" s="1">
        <f>IF(AD259&lt;$D$21,AD259+AE262,"")</f>
        <v>156.25</v>
      </c>
      <c r="AF259" s="1">
        <f>IF(AE259&lt;$D$21,AE259+AF262,0)</f>
        <v>187.5</v>
      </c>
      <c r="AG259" s="1">
        <f t="shared" ref="AG259:AI259" si="57">IF(AF259&lt;$D$21,AF259+AG262,0)</f>
        <v>218.75</v>
      </c>
      <c r="AH259" s="1">
        <f t="shared" si="57"/>
        <v>250</v>
      </c>
      <c r="AI259" s="1">
        <f t="shared" si="57"/>
        <v>281.25</v>
      </c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</row>
    <row r="260" spans="2:117" x14ac:dyDescent="0.3">
      <c r="B260" t="s">
        <v>4</v>
      </c>
      <c r="AA260" s="1">
        <f>AA258-AA259</f>
        <v>968.75</v>
      </c>
      <c r="AB260" s="1">
        <f>IF(AA260&gt;0,AB258-AB259,0)</f>
        <v>937.5</v>
      </c>
      <c r="AC260" s="1">
        <f t="shared" ref="AC260:AI260" si="58">IF(AB260&gt;0,AC258-AC259,0)</f>
        <v>906.25</v>
      </c>
      <c r="AD260" s="1">
        <f t="shared" si="58"/>
        <v>875</v>
      </c>
      <c r="AE260" s="1">
        <f t="shared" si="58"/>
        <v>843.75</v>
      </c>
      <c r="AF260" s="1">
        <f t="shared" si="58"/>
        <v>812.5</v>
      </c>
      <c r="AG260" s="1">
        <f t="shared" si="58"/>
        <v>781.25</v>
      </c>
      <c r="AH260" s="1">
        <f t="shared" si="58"/>
        <v>750</v>
      </c>
      <c r="AI260" s="1">
        <f t="shared" si="58"/>
        <v>718.75</v>
      </c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</row>
    <row r="262" spans="2:117" x14ac:dyDescent="0.3">
      <c r="B262" t="s">
        <v>20</v>
      </c>
      <c r="C262">
        <f>$C$14</f>
        <v>32</v>
      </c>
      <c r="AA262" s="1">
        <f>$D$21/$C$14</f>
        <v>31.25</v>
      </c>
      <c r="AB262" s="1">
        <f>IF(AA260&gt;0,$D$21/$C$14,"")</f>
        <v>31.25</v>
      </c>
      <c r="AC262" s="1">
        <f>IF(AB260&gt;0,$D$21/$C$14,"")</f>
        <v>31.25</v>
      </c>
      <c r="AD262" s="1">
        <f>IF(AC260&gt;0,$D$21/$C$14,"")</f>
        <v>31.25</v>
      </c>
      <c r="AE262" s="1">
        <f>IF(AD260&gt;0,$D$21/$C$14,"")</f>
        <v>31.25</v>
      </c>
      <c r="AF262" s="1">
        <f t="shared" ref="AF262:AI262" si="59">IF(AE260&gt;0,$D$21/$C$14,0)</f>
        <v>31.25</v>
      </c>
      <c r="AG262" s="1">
        <f t="shared" si="59"/>
        <v>31.25</v>
      </c>
      <c r="AH262" s="1">
        <f t="shared" si="59"/>
        <v>31.25</v>
      </c>
      <c r="AI262" s="1">
        <f t="shared" si="59"/>
        <v>31.25</v>
      </c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</row>
    <row r="264" spans="2:117" x14ac:dyDescent="0.3">
      <c r="B264">
        <f>$C$11</f>
        <v>32</v>
      </c>
    </row>
    <row r="265" spans="2:117" x14ac:dyDescent="0.3">
      <c r="B265" s="9">
        <f>$C$13</f>
        <v>0.06</v>
      </c>
      <c r="AB265" s="1">
        <f t="shared" ref="AB265:AI265" si="60">IF(AB267&lt;=$C$11,-PMT($C$13,$C$11,$D$21),0)</f>
        <v>71.002337354749429</v>
      </c>
      <c r="AC265" s="1">
        <f t="shared" si="60"/>
        <v>71.002337354749429</v>
      </c>
      <c r="AD265" s="1">
        <f t="shared" si="60"/>
        <v>71.002337354749429</v>
      </c>
      <c r="AE265" s="1">
        <f t="shared" si="60"/>
        <v>71.002337354749429</v>
      </c>
      <c r="AF265" s="1">
        <f t="shared" si="60"/>
        <v>71.002337354749429</v>
      </c>
      <c r="AG265" s="1">
        <f t="shared" si="60"/>
        <v>71.002337354749429</v>
      </c>
      <c r="AH265" s="1">
        <f t="shared" si="60"/>
        <v>71.002337354749429</v>
      </c>
      <c r="AI265" s="1">
        <f t="shared" si="60"/>
        <v>71.002337354749429</v>
      </c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</row>
    <row r="267" spans="2:117" x14ac:dyDescent="0.3">
      <c r="AB267">
        <v>1</v>
      </c>
      <c r="AC267">
        <f>AB267+1</f>
        <v>2</v>
      </c>
      <c r="AD267">
        <f t="shared" ref="AD267:AI267" si="61">AC267+1</f>
        <v>3</v>
      </c>
      <c r="AE267">
        <f t="shared" si="61"/>
        <v>4</v>
      </c>
      <c r="AF267">
        <f t="shared" si="61"/>
        <v>5</v>
      </c>
      <c r="AG267">
        <f t="shared" si="61"/>
        <v>6</v>
      </c>
      <c r="AH267">
        <f t="shared" si="61"/>
        <v>7</v>
      </c>
      <c r="AI267">
        <f t="shared" si="61"/>
        <v>8</v>
      </c>
    </row>
    <row r="268" spans="2:117" x14ac:dyDescent="0.3">
      <c r="B268" t="s">
        <v>2</v>
      </c>
      <c r="AB268" s="1">
        <v>1000</v>
      </c>
      <c r="AC268" s="1">
        <f>IF(AB270&gt;0,$D$21,"")</f>
        <v>1000</v>
      </c>
      <c r="AD268" s="1">
        <f>IF(AC270&gt;0,$D$21,"")</f>
        <v>1000</v>
      </c>
      <c r="AE268" s="1">
        <f>IF(AD270&gt;0,$D$21,"")</f>
        <v>1000</v>
      </c>
      <c r="AF268" s="1">
        <f>IF(AE270&gt;0,$D$21,"")</f>
        <v>1000</v>
      </c>
      <c r="AG268" s="1">
        <f>IF(AF270&gt;0,$D$21,0)</f>
        <v>1000</v>
      </c>
      <c r="AH268" s="1">
        <f t="shared" ref="AH268:AI268" si="62">IF(AG270&gt;0,$D$21,0)</f>
        <v>1000</v>
      </c>
      <c r="AI268" s="1">
        <f t="shared" si="62"/>
        <v>1000</v>
      </c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</row>
    <row r="269" spans="2:117" x14ac:dyDescent="0.3">
      <c r="B269" t="s">
        <v>3</v>
      </c>
      <c r="AB269" s="1">
        <f>C269+AB272</f>
        <v>31.25</v>
      </c>
      <c r="AC269" s="1">
        <f>IF(AB269&lt;$D$21,AB269+AC272,"")</f>
        <v>62.5</v>
      </c>
      <c r="AD269" s="1">
        <f>IF(AC269&lt;$D$21,AC269+AD272,"")</f>
        <v>93.75</v>
      </c>
      <c r="AE269" s="1">
        <f>IF(AD269&lt;$D$21,AD269+AE272,"")</f>
        <v>125</v>
      </c>
      <c r="AF269" s="1">
        <f>IF(AE269&lt;$D$21,AE269+AF272,"")</f>
        <v>156.25</v>
      </c>
      <c r="AG269" s="1">
        <f>IF(AF269&lt;$D$21,AF269+AG272,0)</f>
        <v>187.5</v>
      </c>
      <c r="AH269" s="1">
        <f t="shared" ref="AH269:AI269" si="63">IF(AG269&lt;$D$21,AG269+AH272,0)</f>
        <v>218.75</v>
      </c>
      <c r="AI269" s="1">
        <f t="shared" si="63"/>
        <v>250</v>
      </c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</row>
    <row r="270" spans="2:117" x14ac:dyDescent="0.3">
      <c r="B270" t="s">
        <v>4</v>
      </c>
      <c r="AB270" s="1">
        <f>AB268-AB269</f>
        <v>968.75</v>
      </c>
      <c r="AC270" s="1">
        <f>IF(AB270&gt;0,AC268-AC269,0)</f>
        <v>937.5</v>
      </c>
      <c r="AD270" s="1">
        <f t="shared" ref="AD270:AI270" si="64">IF(AC270&gt;0,AD268-AD269,0)</f>
        <v>906.25</v>
      </c>
      <c r="AE270" s="1">
        <f t="shared" si="64"/>
        <v>875</v>
      </c>
      <c r="AF270" s="1">
        <f t="shared" si="64"/>
        <v>843.75</v>
      </c>
      <c r="AG270" s="1">
        <f t="shared" si="64"/>
        <v>812.5</v>
      </c>
      <c r="AH270" s="1">
        <f t="shared" si="64"/>
        <v>781.25</v>
      </c>
      <c r="AI270" s="1">
        <f t="shared" si="64"/>
        <v>750</v>
      </c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</row>
    <row r="272" spans="2:117" x14ac:dyDescent="0.3">
      <c r="B272" t="s">
        <v>20</v>
      </c>
      <c r="C272">
        <f>$C$14</f>
        <v>32</v>
      </c>
      <c r="AB272" s="1">
        <f>$D$21/$C$14</f>
        <v>31.25</v>
      </c>
      <c r="AC272" s="1">
        <f>IF(AB270&gt;0,$D$21/$C$14,"")</f>
        <v>31.25</v>
      </c>
      <c r="AD272" s="1">
        <f>IF(AC270&gt;0,$D$21/$C$14,"")</f>
        <v>31.25</v>
      </c>
      <c r="AE272" s="1">
        <f>IF(AD270&gt;0,$D$21/$C$14,"")</f>
        <v>31.25</v>
      </c>
      <c r="AF272" s="1">
        <f>IF(AE270&gt;0,$D$21/$C$14,"")</f>
        <v>31.25</v>
      </c>
      <c r="AG272" s="1">
        <f t="shared" ref="AG272:AI272" si="65">IF(AF270&gt;0,$D$21/$C$14,0)</f>
        <v>31.25</v>
      </c>
      <c r="AH272" s="1">
        <f t="shared" si="65"/>
        <v>31.25</v>
      </c>
      <c r="AI272" s="1">
        <f t="shared" si="65"/>
        <v>31.25</v>
      </c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</row>
    <row r="274" spans="2:119" x14ac:dyDescent="0.3">
      <c r="B274">
        <f>$C$11</f>
        <v>32</v>
      </c>
    </row>
    <row r="275" spans="2:119" x14ac:dyDescent="0.3">
      <c r="B275" s="9">
        <f>$C$13</f>
        <v>0.06</v>
      </c>
      <c r="AC275" s="1">
        <f t="shared" ref="AC275:AI275" si="66">IF(AC277&lt;=$C$11,-PMT($C$13,$C$11,$D$21),0)</f>
        <v>71.002337354749429</v>
      </c>
      <c r="AD275" s="1">
        <f t="shared" si="66"/>
        <v>71.002337354749429</v>
      </c>
      <c r="AE275" s="1">
        <f t="shared" si="66"/>
        <v>71.002337354749429</v>
      </c>
      <c r="AF275" s="1">
        <f t="shared" si="66"/>
        <v>71.002337354749429</v>
      </c>
      <c r="AG275" s="1">
        <f t="shared" si="66"/>
        <v>71.002337354749429</v>
      </c>
      <c r="AH275" s="1">
        <f t="shared" si="66"/>
        <v>71.002337354749429</v>
      </c>
      <c r="AI275" s="1">
        <f t="shared" si="66"/>
        <v>71.002337354749429</v>
      </c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</row>
    <row r="277" spans="2:119" x14ac:dyDescent="0.3">
      <c r="AC277">
        <v>1</v>
      </c>
      <c r="AD277">
        <f>AC277+1</f>
        <v>2</v>
      </c>
      <c r="AE277">
        <f t="shared" ref="AE277:AI277" si="67">AD277+1</f>
        <v>3</v>
      </c>
      <c r="AF277">
        <f t="shared" si="67"/>
        <v>4</v>
      </c>
      <c r="AG277">
        <f t="shared" si="67"/>
        <v>5</v>
      </c>
      <c r="AH277">
        <f t="shared" si="67"/>
        <v>6</v>
      </c>
      <c r="AI277">
        <f t="shared" si="67"/>
        <v>7</v>
      </c>
    </row>
    <row r="278" spans="2:119" x14ac:dyDescent="0.3">
      <c r="B278" t="s">
        <v>2</v>
      </c>
      <c r="AC278" s="1">
        <v>1000</v>
      </c>
      <c r="AD278" s="1">
        <f>IF(AC280&gt;0,$D$21,"")</f>
        <v>1000</v>
      </c>
      <c r="AE278" s="1">
        <f>IF(AD280&gt;0,$D$21,"")</f>
        <v>1000</v>
      </c>
      <c r="AF278" s="1">
        <f>IF(AE280&gt;0,$D$21,"")</f>
        <v>1000</v>
      </c>
      <c r="AG278" s="1">
        <f>IF(AF280&gt;0,$D$21,"")</f>
        <v>1000</v>
      </c>
      <c r="AH278" s="1">
        <f>IF(AG280&gt;0,$D$21,0)</f>
        <v>1000</v>
      </c>
      <c r="AI278" s="1">
        <f t="shared" ref="AI278" si="68">IF(AH280&gt;0,$D$21,0)</f>
        <v>1000</v>
      </c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</row>
    <row r="279" spans="2:119" x14ac:dyDescent="0.3">
      <c r="B279" t="s">
        <v>3</v>
      </c>
      <c r="AC279" s="1">
        <f>C279+AC282</f>
        <v>31.25</v>
      </c>
      <c r="AD279" s="1">
        <f>IF(AC279&lt;$D$21,AC279+AD282,"")</f>
        <v>62.5</v>
      </c>
      <c r="AE279" s="1">
        <f>IF(AD279&lt;$D$21,AD279+AE282,"")</f>
        <v>93.75</v>
      </c>
      <c r="AF279" s="1">
        <f>IF(AE279&lt;$D$21,AE279+AF282,"")</f>
        <v>125</v>
      </c>
      <c r="AG279" s="1">
        <f>IF(AF279&lt;$D$21,AF279+AG282,"")</f>
        <v>156.25</v>
      </c>
      <c r="AH279" s="1">
        <f>IF(AG279&lt;$D$21,AG279+AH282,0)</f>
        <v>187.5</v>
      </c>
      <c r="AI279" s="1">
        <f t="shared" ref="AI279" si="69">IF(AH279&lt;$D$21,AH279+AI282,0)</f>
        <v>218.75</v>
      </c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</row>
    <row r="280" spans="2:119" x14ac:dyDescent="0.3">
      <c r="B280" t="s">
        <v>4</v>
      </c>
      <c r="AC280" s="1">
        <f>AC278-AC279</f>
        <v>968.75</v>
      </c>
      <c r="AD280" s="1">
        <f>IF(AC280&gt;0,AD278-AD279,0)</f>
        <v>937.5</v>
      </c>
      <c r="AE280" s="1">
        <f t="shared" ref="AE280:AI280" si="70">IF(AD280&gt;0,AE278-AE279,0)</f>
        <v>906.25</v>
      </c>
      <c r="AF280" s="1">
        <f t="shared" si="70"/>
        <v>875</v>
      </c>
      <c r="AG280" s="1">
        <f t="shared" si="70"/>
        <v>843.75</v>
      </c>
      <c r="AH280" s="1">
        <f t="shared" si="70"/>
        <v>812.5</v>
      </c>
      <c r="AI280" s="1">
        <f t="shared" si="70"/>
        <v>781.25</v>
      </c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</row>
    <row r="282" spans="2:119" x14ac:dyDescent="0.3">
      <c r="B282" t="s">
        <v>20</v>
      </c>
      <c r="C282">
        <f>$C$14</f>
        <v>32</v>
      </c>
      <c r="AC282" s="1">
        <f>$D$21/$C$14</f>
        <v>31.25</v>
      </c>
      <c r="AD282" s="1">
        <f>IF(AC280&gt;0,$D$21/$C$14,"")</f>
        <v>31.25</v>
      </c>
      <c r="AE282" s="1">
        <f>IF(AD280&gt;0,$D$21/$C$14,"")</f>
        <v>31.25</v>
      </c>
      <c r="AF282" s="1">
        <f>IF(AE280&gt;0,$D$21/$C$14,"")</f>
        <v>31.25</v>
      </c>
      <c r="AG282" s="1">
        <f>IF(AF280&gt;0,$D$21/$C$14,"")</f>
        <v>31.25</v>
      </c>
      <c r="AH282" s="1">
        <f t="shared" ref="AH282:AI282" si="71">IF(AG280&gt;0,$D$21/$C$14,0)</f>
        <v>31.25</v>
      </c>
      <c r="AI282" s="1">
        <f t="shared" si="71"/>
        <v>31.25</v>
      </c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</row>
    <row r="284" spans="2:119" x14ac:dyDescent="0.3">
      <c r="B284">
        <f>$C$11</f>
        <v>32</v>
      </c>
    </row>
    <row r="285" spans="2:119" x14ac:dyDescent="0.3">
      <c r="B285" s="9">
        <f>$C$13</f>
        <v>0.06</v>
      </c>
      <c r="AD285" s="1">
        <f t="shared" ref="AD285:AI285" si="72">IF(AD287&lt;=$C$11,-PMT($C$13,$C$11,$D$21),0)</f>
        <v>71.002337354749429</v>
      </c>
      <c r="AE285" s="1">
        <f t="shared" si="72"/>
        <v>71.002337354749429</v>
      </c>
      <c r="AF285" s="1">
        <f t="shared" si="72"/>
        <v>71.002337354749429</v>
      </c>
      <c r="AG285" s="1">
        <f t="shared" si="72"/>
        <v>71.002337354749429</v>
      </c>
      <c r="AH285" s="1">
        <f t="shared" si="72"/>
        <v>71.002337354749429</v>
      </c>
      <c r="AI285" s="1">
        <f t="shared" si="72"/>
        <v>71.002337354749429</v>
      </c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</row>
    <row r="287" spans="2:119" x14ac:dyDescent="0.3">
      <c r="AD287">
        <v>1</v>
      </c>
      <c r="AE287">
        <f>AD287+1</f>
        <v>2</v>
      </c>
      <c r="AF287">
        <f t="shared" ref="AF287:AI287" si="73">AE287+1</f>
        <v>3</v>
      </c>
      <c r="AG287">
        <f t="shared" si="73"/>
        <v>4</v>
      </c>
      <c r="AH287">
        <f t="shared" si="73"/>
        <v>5</v>
      </c>
      <c r="AI287">
        <f t="shared" si="73"/>
        <v>6</v>
      </c>
    </row>
    <row r="288" spans="2:119" x14ac:dyDescent="0.3">
      <c r="B288" t="s">
        <v>2</v>
      </c>
      <c r="AD288" s="1">
        <v>1000</v>
      </c>
      <c r="AE288" s="1">
        <f>IF(AD290&gt;0,$D$21,"")</f>
        <v>1000</v>
      </c>
      <c r="AF288" s="1">
        <f>IF(AE290&gt;0,$D$21,"")</f>
        <v>1000</v>
      </c>
      <c r="AG288" s="1">
        <f>IF(AF290&gt;0,$D$21,"")</f>
        <v>1000</v>
      </c>
      <c r="AH288" s="1">
        <f>IF(AG290&gt;0,$D$21,"")</f>
        <v>1000</v>
      </c>
      <c r="AI288" s="1">
        <f>IF(AH290&gt;0,$D$21,0)</f>
        <v>1000</v>
      </c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</row>
    <row r="289" spans="2:120" x14ac:dyDescent="0.3">
      <c r="B289" t="s">
        <v>3</v>
      </c>
      <c r="AD289" s="1">
        <f>C289+AD292</f>
        <v>31.25</v>
      </c>
      <c r="AE289" s="1">
        <f>IF(AD289&lt;$D$21,AD289+AE292,"")</f>
        <v>62.5</v>
      </c>
      <c r="AF289" s="1">
        <f>IF(AE289&lt;$D$21,AE289+AF292,"")</f>
        <v>93.75</v>
      </c>
      <c r="AG289" s="1">
        <f>IF(AF289&lt;$D$21,AF289+AG292,"")</f>
        <v>125</v>
      </c>
      <c r="AH289" s="1">
        <f>IF(AG289&lt;$D$21,AG289+AH292,"")</f>
        <v>156.25</v>
      </c>
      <c r="AI289" s="1">
        <f>IF(AH289&lt;$D$21,AH289+AI292,0)</f>
        <v>187.5</v>
      </c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</row>
    <row r="290" spans="2:120" x14ac:dyDescent="0.3">
      <c r="B290" t="s">
        <v>4</v>
      </c>
      <c r="AD290" s="1">
        <f>AD288-AD289</f>
        <v>968.75</v>
      </c>
      <c r="AE290" s="1">
        <f>IF(AD290&gt;0,AE288-AE289,0)</f>
        <v>937.5</v>
      </c>
      <c r="AF290" s="1">
        <f t="shared" ref="AF290:AI290" si="74">IF(AE290&gt;0,AF288-AF289,0)</f>
        <v>906.25</v>
      </c>
      <c r="AG290" s="1">
        <f t="shared" si="74"/>
        <v>875</v>
      </c>
      <c r="AH290" s="1">
        <f t="shared" si="74"/>
        <v>843.75</v>
      </c>
      <c r="AI290" s="1">
        <f t="shared" si="74"/>
        <v>812.5</v>
      </c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</row>
    <row r="292" spans="2:120" x14ac:dyDescent="0.3">
      <c r="B292" t="s">
        <v>20</v>
      </c>
      <c r="C292">
        <f>$C$14</f>
        <v>32</v>
      </c>
      <c r="AD292" s="1">
        <f>$D$21/$C$14</f>
        <v>31.25</v>
      </c>
      <c r="AE292" s="1">
        <f>IF(AD290&gt;0,$D$21/$C$14,"")</f>
        <v>31.25</v>
      </c>
      <c r="AF292" s="1">
        <f>IF(AE290&gt;0,$D$21/$C$14,"")</f>
        <v>31.25</v>
      </c>
      <c r="AG292" s="1">
        <f>IF(AF290&gt;0,$D$21/$C$14,"")</f>
        <v>31.25</v>
      </c>
      <c r="AH292" s="1">
        <f>IF(AG290&gt;0,$D$21/$C$14,"")</f>
        <v>31.25</v>
      </c>
      <c r="AI292" s="1">
        <f t="shared" ref="AI292" si="75">IF(AH290&gt;0,$D$21/$C$14,0)</f>
        <v>31.25</v>
      </c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</row>
    <row r="294" spans="2:120" x14ac:dyDescent="0.3">
      <c r="B294">
        <f>$C$11</f>
        <v>32</v>
      </c>
    </row>
    <row r="295" spans="2:120" x14ac:dyDescent="0.3">
      <c r="B295" s="9">
        <f>$C$13</f>
        <v>0.06</v>
      </c>
      <c r="AE295" s="1">
        <f t="shared" ref="AE295:AI295" si="76">IF(AE297&lt;=$C$11,-PMT($C$13,$C$11,$D$21),0)</f>
        <v>71.002337354749429</v>
      </c>
      <c r="AF295" s="1">
        <f t="shared" si="76"/>
        <v>71.002337354749429</v>
      </c>
      <c r="AG295" s="1">
        <f t="shared" si="76"/>
        <v>71.002337354749429</v>
      </c>
      <c r="AH295" s="1">
        <f t="shared" si="76"/>
        <v>71.002337354749429</v>
      </c>
      <c r="AI295" s="1">
        <f t="shared" si="76"/>
        <v>71.002337354749429</v>
      </c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</row>
    <row r="297" spans="2:120" x14ac:dyDescent="0.3">
      <c r="AE297">
        <v>1</v>
      </c>
      <c r="AF297">
        <f>AE297+1</f>
        <v>2</v>
      </c>
      <c r="AG297">
        <f t="shared" ref="AG297:AI297" si="77">AF297+1</f>
        <v>3</v>
      </c>
      <c r="AH297">
        <f t="shared" si="77"/>
        <v>4</v>
      </c>
      <c r="AI297">
        <f t="shared" si="77"/>
        <v>5</v>
      </c>
    </row>
    <row r="298" spans="2:120" x14ac:dyDescent="0.3">
      <c r="B298" t="s">
        <v>2</v>
      </c>
      <c r="AE298" s="1">
        <v>1000</v>
      </c>
      <c r="AF298" s="1">
        <f>IF(AE300&gt;0,$D$21,"")</f>
        <v>1000</v>
      </c>
      <c r="AG298" s="1">
        <f>IF(AF300&gt;0,$D$21,"")</f>
        <v>1000</v>
      </c>
      <c r="AH298" s="1">
        <f>IF(AG300&gt;0,$D$21,"")</f>
        <v>1000</v>
      </c>
      <c r="AI298" s="1">
        <f>IF(AH300&gt;0,$D$21,"")</f>
        <v>1000</v>
      </c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</row>
    <row r="299" spans="2:120" x14ac:dyDescent="0.3">
      <c r="B299" t="s">
        <v>3</v>
      </c>
      <c r="AE299" s="1">
        <f>C299+AE302</f>
        <v>31.25</v>
      </c>
      <c r="AF299" s="1">
        <f>IF(AE299&lt;$D$21,AE299+AF302,"")</f>
        <v>62.5</v>
      </c>
      <c r="AG299" s="1">
        <f>IF(AF299&lt;$D$21,AF299+AG302,"")</f>
        <v>93.75</v>
      </c>
      <c r="AH299" s="1">
        <f>IF(AG299&lt;$D$21,AG299+AH302,"")</f>
        <v>125</v>
      </c>
      <c r="AI299" s="1">
        <f>IF(AH299&lt;$D$21,AH299+AI302,"")</f>
        <v>156.25</v>
      </c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</row>
    <row r="300" spans="2:120" x14ac:dyDescent="0.3">
      <c r="B300" t="s">
        <v>4</v>
      </c>
      <c r="AE300" s="1">
        <f>AE298-AE299</f>
        <v>968.75</v>
      </c>
      <c r="AF300" s="1">
        <f>IF(AE300&gt;0,AF298-AF299,0)</f>
        <v>937.5</v>
      </c>
      <c r="AG300" s="1">
        <f t="shared" ref="AG300:AI300" si="78">IF(AF300&gt;0,AG298-AG299,0)</f>
        <v>906.25</v>
      </c>
      <c r="AH300" s="1">
        <f t="shared" si="78"/>
        <v>875</v>
      </c>
      <c r="AI300" s="1">
        <f t="shared" si="78"/>
        <v>843.75</v>
      </c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</row>
    <row r="302" spans="2:120" x14ac:dyDescent="0.3">
      <c r="B302" t="s">
        <v>20</v>
      </c>
      <c r="C302">
        <f>$C$14</f>
        <v>32</v>
      </c>
      <c r="AE302" s="1">
        <f>$D$21/$C$14</f>
        <v>31.25</v>
      </c>
      <c r="AF302" s="1">
        <f>IF(AE300&gt;0,$D$21/$C$14,"")</f>
        <v>31.25</v>
      </c>
      <c r="AG302" s="1">
        <f>IF(AF300&gt;0,$D$21/$C$14,"")</f>
        <v>31.25</v>
      </c>
      <c r="AH302" s="1">
        <f>IF(AG300&gt;0,$D$21/$C$14,"")</f>
        <v>31.25</v>
      </c>
      <c r="AI302" s="1">
        <f>IF(AH300&gt;0,$D$21/$C$14,"")</f>
        <v>31.25</v>
      </c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</row>
    <row r="304" spans="2:120" x14ac:dyDescent="0.3">
      <c r="B304">
        <f>$C$11</f>
        <v>32</v>
      </c>
    </row>
    <row r="305" spans="2:122" x14ac:dyDescent="0.3">
      <c r="B305" s="9">
        <f>$C$13</f>
        <v>0.06</v>
      </c>
      <c r="AF305" s="1">
        <f t="shared" ref="AF305:AI305" si="79">IF(AF307&lt;=$C$11,-PMT($C$13,$C$11,$D$21),0)</f>
        <v>71.002337354749429</v>
      </c>
      <c r="AG305" s="1">
        <f t="shared" si="79"/>
        <v>71.002337354749429</v>
      </c>
      <c r="AH305" s="1">
        <f t="shared" si="79"/>
        <v>71.002337354749429</v>
      </c>
      <c r="AI305" s="1">
        <f t="shared" si="79"/>
        <v>71.002337354749429</v>
      </c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</row>
    <row r="307" spans="2:122" x14ac:dyDescent="0.3">
      <c r="AF307">
        <v>1</v>
      </c>
      <c r="AG307">
        <f>AF307+1</f>
        <v>2</v>
      </c>
      <c r="AH307">
        <f t="shared" ref="AH307:AI307" si="80">AG307+1</f>
        <v>3</v>
      </c>
      <c r="AI307">
        <f t="shared" si="80"/>
        <v>4</v>
      </c>
    </row>
    <row r="308" spans="2:122" x14ac:dyDescent="0.3">
      <c r="B308" t="s">
        <v>2</v>
      </c>
      <c r="AF308" s="1">
        <v>1000</v>
      </c>
      <c r="AG308" s="1">
        <f>IF(AF310&gt;0,$D$21,"")</f>
        <v>1000</v>
      </c>
      <c r="AH308" s="1">
        <f>IF(AG310&gt;0,$D$21,"")</f>
        <v>1000</v>
      </c>
      <c r="AI308" s="1">
        <f>IF(AH310&gt;0,$D$21,"")</f>
        <v>1000</v>
      </c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</row>
    <row r="309" spans="2:122" x14ac:dyDescent="0.3">
      <c r="B309" t="s">
        <v>3</v>
      </c>
      <c r="AF309" s="1">
        <f>C309+AF312</f>
        <v>31.25</v>
      </c>
      <c r="AG309" s="1">
        <f>IF(AF309&lt;$D$21,AF309+AG312,"")</f>
        <v>62.5</v>
      </c>
      <c r="AH309" s="1">
        <f>IF(AG309&lt;$D$21,AG309+AH312,"")</f>
        <v>93.75</v>
      </c>
      <c r="AI309" s="1">
        <f>IF(AH309&lt;$D$21,AH309+AI312,"")</f>
        <v>125</v>
      </c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</row>
    <row r="310" spans="2:122" x14ac:dyDescent="0.3">
      <c r="B310" t="s">
        <v>4</v>
      </c>
      <c r="AF310" s="1">
        <f>AF308-AF309</f>
        <v>968.75</v>
      </c>
      <c r="AG310" s="1">
        <f>IF(AF310&gt;0,AG308-AG309,0)</f>
        <v>937.5</v>
      </c>
      <c r="AH310" s="1">
        <f t="shared" ref="AH310:AI310" si="81">IF(AG310&gt;0,AH308-AH309,0)</f>
        <v>906.25</v>
      </c>
      <c r="AI310" s="1">
        <f t="shared" si="81"/>
        <v>875</v>
      </c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</row>
    <row r="312" spans="2:122" x14ac:dyDescent="0.3">
      <c r="B312" t="s">
        <v>20</v>
      </c>
      <c r="C312">
        <f>$C$14</f>
        <v>32</v>
      </c>
      <c r="AF312" s="1">
        <f>$D$21/$C$14</f>
        <v>31.25</v>
      </c>
      <c r="AG312" s="1">
        <f>IF(AF310&gt;0,$D$21/$C$14,"")</f>
        <v>31.25</v>
      </c>
      <c r="AH312" s="1">
        <f>IF(AG310&gt;0,$D$21/$C$14,"")</f>
        <v>31.25</v>
      </c>
      <c r="AI312" s="1">
        <f>IF(AH310&gt;0,$D$21/$C$14,"")</f>
        <v>31.25</v>
      </c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</row>
    <row r="314" spans="2:122" x14ac:dyDescent="0.3">
      <c r="B314">
        <f>$C$11</f>
        <v>32</v>
      </c>
    </row>
    <row r="315" spans="2:122" x14ac:dyDescent="0.3">
      <c r="B315" s="9">
        <f>$C$13</f>
        <v>0.06</v>
      </c>
      <c r="AG315" s="1">
        <f t="shared" ref="AG315:AI315" si="82">IF(AG317&lt;=$C$11,-PMT($C$13,$C$11,$D$21),0)</f>
        <v>71.002337354749429</v>
      </c>
      <c r="AH315" s="1">
        <f t="shared" si="82"/>
        <v>71.002337354749429</v>
      </c>
      <c r="AI315" s="1">
        <f t="shared" si="82"/>
        <v>71.002337354749429</v>
      </c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</row>
    <row r="317" spans="2:122" x14ac:dyDescent="0.3">
      <c r="AG317">
        <v>1</v>
      </c>
      <c r="AH317">
        <f>AG317+1</f>
        <v>2</v>
      </c>
      <c r="AI317">
        <f t="shared" ref="AI317" si="83">AH317+1</f>
        <v>3</v>
      </c>
    </row>
    <row r="318" spans="2:122" x14ac:dyDescent="0.3">
      <c r="B318" t="s">
        <v>2</v>
      </c>
      <c r="AG318" s="1">
        <v>1000</v>
      </c>
      <c r="AH318" s="1">
        <f>IF(AG320&gt;0,$D$21,"")</f>
        <v>1000</v>
      </c>
      <c r="AI318" s="1">
        <f>IF(AH320&gt;0,$D$21,"")</f>
        <v>1000</v>
      </c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</row>
    <row r="319" spans="2:122" x14ac:dyDescent="0.3">
      <c r="B319" t="s">
        <v>3</v>
      </c>
      <c r="AG319" s="1">
        <f>C319+AG322</f>
        <v>31.25</v>
      </c>
      <c r="AH319" s="1">
        <f>IF(AG319&lt;$D$21,AG319+AH322,"")</f>
        <v>62.5</v>
      </c>
      <c r="AI319" s="1">
        <f>IF(AH319&lt;$D$21,AH319+AI322,"")</f>
        <v>93.75</v>
      </c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</row>
    <row r="320" spans="2:122" x14ac:dyDescent="0.3">
      <c r="B320" t="s">
        <v>4</v>
      </c>
      <c r="AG320" s="1">
        <f>AG318-AG319</f>
        <v>968.75</v>
      </c>
      <c r="AH320" s="1">
        <f>IF(AG320&gt;0,AH318-AH319,0)</f>
        <v>937.5</v>
      </c>
      <c r="AI320" s="1">
        <f t="shared" ref="AI320" si="84">IF(AH320&gt;0,AI318-AI319,0)</f>
        <v>906.25</v>
      </c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</row>
    <row r="322" spans="2:124" x14ac:dyDescent="0.3">
      <c r="B322" t="s">
        <v>20</v>
      </c>
      <c r="C322">
        <f>$C$14</f>
        <v>32</v>
      </c>
      <c r="AG322" s="1">
        <f>$D$21/$C$14</f>
        <v>31.25</v>
      </c>
      <c r="AH322" s="1">
        <f>IF(AG320&gt;0,$D$21/$C$14,"")</f>
        <v>31.25</v>
      </c>
      <c r="AI322" s="1">
        <f>IF(AH320&gt;0,$D$21/$C$14,"")</f>
        <v>31.25</v>
      </c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</row>
    <row r="324" spans="2:124" x14ac:dyDescent="0.3">
      <c r="B324">
        <f>$C$11</f>
        <v>32</v>
      </c>
    </row>
    <row r="325" spans="2:124" x14ac:dyDescent="0.3">
      <c r="B325" s="9">
        <f>$C$13</f>
        <v>0.06</v>
      </c>
      <c r="AH325" s="1">
        <f t="shared" ref="AH325:AI325" si="85">IF(AH327&lt;=$C$11,-PMT($C$13,$C$11,$D$21),0)</f>
        <v>71.002337354749429</v>
      </c>
      <c r="AI325" s="1">
        <f t="shared" si="85"/>
        <v>71.002337354749429</v>
      </c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</row>
    <row r="327" spans="2:124" x14ac:dyDescent="0.3">
      <c r="AH327">
        <v>1</v>
      </c>
      <c r="AI327">
        <f>AH327+1</f>
        <v>2</v>
      </c>
    </row>
    <row r="328" spans="2:124" x14ac:dyDescent="0.3">
      <c r="B328" t="s">
        <v>2</v>
      </c>
      <c r="AH328" s="1">
        <v>1000</v>
      </c>
      <c r="AI328" s="1">
        <f>IF(AH330&gt;0,$D$21,"")</f>
        <v>1000</v>
      </c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</row>
    <row r="329" spans="2:124" x14ac:dyDescent="0.3">
      <c r="B329" t="s">
        <v>3</v>
      </c>
      <c r="AH329" s="1">
        <f>C329+AH332</f>
        <v>31.25</v>
      </c>
      <c r="AI329" s="1">
        <f>IF(AH329&lt;$D$21,AH329+AI332,"")</f>
        <v>62.5</v>
      </c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</row>
    <row r="330" spans="2:124" x14ac:dyDescent="0.3">
      <c r="B330" t="s">
        <v>4</v>
      </c>
      <c r="AH330" s="1">
        <f>AH328-AH329</f>
        <v>968.75</v>
      </c>
      <c r="AI330" s="1">
        <f>IF(AH330&gt;0,AI328-AI329,0)</f>
        <v>937.5</v>
      </c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</row>
    <row r="332" spans="2:124" x14ac:dyDescent="0.3">
      <c r="B332" t="s">
        <v>20</v>
      </c>
      <c r="C332">
        <f>$C$14</f>
        <v>32</v>
      </c>
      <c r="AH332" s="1">
        <f>$D$21/$C$14</f>
        <v>31.25</v>
      </c>
      <c r="AI332" s="1">
        <f>IF(AH330&gt;0,$D$21/$C$14,"")</f>
        <v>31.25</v>
      </c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</row>
    <row r="334" spans="2:124" x14ac:dyDescent="0.3">
      <c r="B334">
        <f>$C$11</f>
        <v>32</v>
      </c>
    </row>
    <row r="335" spans="2:124" x14ac:dyDescent="0.3">
      <c r="B335" s="9">
        <f>$C$13</f>
        <v>0.06</v>
      </c>
      <c r="AI335" s="1">
        <f t="shared" ref="AI335" si="86">IF(AI337&lt;=$C$11,-PMT($C$13,$C$11,$D$21),0)</f>
        <v>71.002337354749429</v>
      </c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</row>
    <row r="337" spans="2:125" x14ac:dyDescent="0.3">
      <c r="AI337">
        <v>1</v>
      </c>
    </row>
    <row r="338" spans="2:125" x14ac:dyDescent="0.3">
      <c r="B338" t="s">
        <v>2</v>
      </c>
      <c r="AI338" s="1">
        <v>1000</v>
      </c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</row>
    <row r="339" spans="2:125" x14ac:dyDescent="0.3">
      <c r="B339" t="s">
        <v>3</v>
      </c>
      <c r="AI339" s="1">
        <f>C339+AI342</f>
        <v>31.25</v>
      </c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</row>
    <row r="340" spans="2:125" x14ac:dyDescent="0.3">
      <c r="B340" t="s">
        <v>4</v>
      </c>
      <c r="AI340" s="1">
        <f>AI338-AI339</f>
        <v>968.75</v>
      </c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</row>
    <row r="342" spans="2:125" x14ac:dyDescent="0.3">
      <c r="B342" t="s">
        <v>20</v>
      </c>
      <c r="C342">
        <f>$C$14</f>
        <v>32</v>
      </c>
      <c r="AI342" s="1">
        <f>$D$21/$C$14</f>
        <v>31.25</v>
      </c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</row>
    <row r="344" spans="2:125" x14ac:dyDescent="0.3">
      <c r="B344">
        <f>$C$11</f>
        <v>32</v>
      </c>
    </row>
    <row r="345" spans="2:125" x14ac:dyDescent="0.3">
      <c r="B345" s="9">
        <f>$C$13</f>
        <v>0.06</v>
      </c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</row>
    <row r="348" spans="2:125" x14ac:dyDescent="0.3">
      <c r="B348" t="s">
        <v>2</v>
      </c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</row>
    <row r="349" spans="2:125" x14ac:dyDescent="0.3">
      <c r="B349" t="s">
        <v>3</v>
      </c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</row>
    <row r="350" spans="2:125" x14ac:dyDescent="0.3">
      <c r="B350" t="s">
        <v>4</v>
      </c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</row>
    <row r="352" spans="2:125" x14ac:dyDescent="0.3">
      <c r="B352" t="s">
        <v>20</v>
      </c>
      <c r="C352">
        <f>$C$14</f>
        <v>32</v>
      </c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</row>
    <row r="354" spans="2:127" x14ac:dyDescent="0.3">
      <c r="C354">
        <f>$C$11</f>
        <v>32</v>
      </c>
    </row>
    <row r="355" spans="2:127" x14ac:dyDescent="0.3">
      <c r="C355" s="9">
        <f>$C$13</f>
        <v>0.06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</row>
    <row r="358" spans="2:127" x14ac:dyDescent="0.3">
      <c r="B358" t="s">
        <v>2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</row>
    <row r="359" spans="2:127" x14ac:dyDescent="0.3">
      <c r="B359" t="s">
        <v>3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</row>
    <row r="360" spans="2:127" x14ac:dyDescent="0.3">
      <c r="B360" t="s">
        <v>4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</row>
    <row r="362" spans="2:127" x14ac:dyDescent="0.3">
      <c r="B362" t="s">
        <v>20</v>
      </c>
      <c r="C362">
        <f>$C$14</f>
        <v>32</v>
      </c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</row>
    <row r="364" spans="2:127" x14ac:dyDescent="0.3">
      <c r="C364">
        <f>$C$11</f>
        <v>32</v>
      </c>
    </row>
    <row r="365" spans="2:127" x14ac:dyDescent="0.3">
      <c r="C365" s="9">
        <f>$C$13</f>
        <v>0.06</v>
      </c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</row>
    <row r="368" spans="2:127" x14ac:dyDescent="0.3">
      <c r="B368" t="s">
        <v>2</v>
      </c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</row>
    <row r="369" spans="2:128" x14ac:dyDescent="0.3">
      <c r="B369" t="s">
        <v>3</v>
      </c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</row>
    <row r="370" spans="2:128" x14ac:dyDescent="0.3">
      <c r="B370" t="s">
        <v>4</v>
      </c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</row>
    <row r="372" spans="2:128" x14ac:dyDescent="0.3">
      <c r="B372" t="s">
        <v>20</v>
      </c>
      <c r="C372">
        <f>$C$14</f>
        <v>32</v>
      </c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</row>
    <row r="374" spans="2:128" x14ac:dyDescent="0.3">
      <c r="C374">
        <f>$C$11</f>
        <v>32</v>
      </c>
    </row>
    <row r="375" spans="2:128" x14ac:dyDescent="0.3">
      <c r="C375" s="9">
        <f>$C$13</f>
        <v>0.06</v>
      </c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</row>
    <row r="378" spans="2:128" x14ac:dyDescent="0.3">
      <c r="B378" t="s">
        <v>2</v>
      </c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</row>
    <row r="379" spans="2:128" x14ac:dyDescent="0.3">
      <c r="B379" t="s">
        <v>3</v>
      </c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</row>
    <row r="380" spans="2:128" x14ac:dyDescent="0.3">
      <c r="B380" t="s">
        <v>4</v>
      </c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</row>
    <row r="382" spans="2:128" x14ac:dyDescent="0.3">
      <c r="B382" t="s">
        <v>20</v>
      </c>
      <c r="C382">
        <f>$C$14</f>
        <v>32</v>
      </c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</row>
    <row r="384" spans="2:128" x14ac:dyDescent="0.3">
      <c r="C384">
        <f>$C$11</f>
        <v>32</v>
      </c>
    </row>
    <row r="385" spans="2:130" x14ac:dyDescent="0.3">
      <c r="C385" s="9">
        <f>$C$13</f>
        <v>0.06</v>
      </c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</row>
    <row r="388" spans="2:130" x14ac:dyDescent="0.3">
      <c r="B388" t="s">
        <v>2</v>
      </c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</row>
    <row r="389" spans="2:130" x14ac:dyDescent="0.3">
      <c r="B389" t="s">
        <v>3</v>
      </c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</row>
    <row r="390" spans="2:130" x14ac:dyDescent="0.3">
      <c r="B390" t="s">
        <v>4</v>
      </c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</row>
    <row r="392" spans="2:130" x14ac:dyDescent="0.3">
      <c r="B392" t="s">
        <v>20</v>
      </c>
      <c r="C392">
        <f>$C$14</f>
        <v>32</v>
      </c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</row>
    <row r="394" spans="2:130" x14ac:dyDescent="0.3">
      <c r="C394">
        <f>$C$11</f>
        <v>32</v>
      </c>
    </row>
    <row r="395" spans="2:130" x14ac:dyDescent="0.3">
      <c r="C395" s="9">
        <f>$C$13</f>
        <v>0.06</v>
      </c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</row>
    <row r="398" spans="2:130" x14ac:dyDescent="0.3">
      <c r="B398" t="s">
        <v>2</v>
      </c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</row>
    <row r="399" spans="2:130" x14ac:dyDescent="0.3">
      <c r="B399" t="s">
        <v>3</v>
      </c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</row>
    <row r="400" spans="2:130" x14ac:dyDescent="0.3">
      <c r="B400" t="s">
        <v>4</v>
      </c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</row>
    <row r="402" spans="2:132" x14ac:dyDescent="0.3">
      <c r="B402" t="s">
        <v>20</v>
      </c>
      <c r="C402">
        <f>$C$14</f>
        <v>32</v>
      </c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</row>
    <row r="404" spans="2:132" x14ac:dyDescent="0.3">
      <c r="C404">
        <f>$C$11</f>
        <v>32</v>
      </c>
    </row>
    <row r="405" spans="2:132" x14ac:dyDescent="0.3">
      <c r="C405" s="9">
        <f>$C$13</f>
        <v>0.06</v>
      </c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>
        <f t="shared" ref="EA405" si="87">IF(EA407&lt;=$C$11,-PMT($C$13,$C$11,$D$21),0)</f>
        <v>71.002337354749429</v>
      </c>
    </row>
    <row r="407" spans="2:132" x14ac:dyDescent="0.3">
      <c r="EA407">
        <f t="shared" ref="EA407" si="88">DZ407+1</f>
        <v>1</v>
      </c>
    </row>
    <row r="408" spans="2:132" x14ac:dyDescent="0.3">
      <c r="B408" t="s">
        <v>2</v>
      </c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>
        <f t="shared" ref="EA408" si="89">IF(DZ410&gt;0,$D$21,0)</f>
        <v>0</v>
      </c>
    </row>
    <row r="409" spans="2:132" x14ac:dyDescent="0.3">
      <c r="B409" t="s">
        <v>3</v>
      </c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>
        <f t="shared" ref="EA409" si="90">IF(DZ409&lt;$D$21,DZ409+EA412,0)</f>
        <v>0</v>
      </c>
    </row>
    <row r="410" spans="2:132" x14ac:dyDescent="0.3">
      <c r="B410" t="s">
        <v>4</v>
      </c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>
        <f t="shared" ref="EA410" si="91">IF(DZ410&gt;0,EA408-EA409,0)</f>
        <v>0</v>
      </c>
    </row>
    <row r="412" spans="2:132" x14ac:dyDescent="0.3">
      <c r="B412" t="s">
        <v>20</v>
      </c>
      <c r="C412">
        <f>$C$14</f>
        <v>32</v>
      </c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>
        <f t="shared" ref="EA412" si="92">IF(DZ410&gt;0,$D$21/$C$14,0)</f>
        <v>0</v>
      </c>
    </row>
    <row r="414" spans="2:132" x14ac:dyDescent="0.3">
      <c r="C414">
        <f>$C$11</f>
        <v>32</v>
      </c>
    </row>
    <row r="415" spans="2:132" x14ac:dyDescent="0.3">
      <c r="C415" s="9">
        <f>$C$13</f>
        <v>0.06</v>
      </c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>
        <f t="shared" ref="EA415:EB415" si="93">IF(EA417&lt;=$C$11,-PMT($C$13,$C$11,$D$21),0)</f>
        <v>71.002337354749429</v>
      </c>
      <c r="EB415" s="1">
        <f t="shared" si="93"/>
        <v>71.002337354749429</v>
      </c>
    </row>
    <row r="417" spans="2:133" x14ac:dyDescent="0.3">
      <c r="EA417">
        <f t="shared" ref="EA417:EB417" si="94">DZ417+1</f>
        <v>1</v>
      </c>
      <c r="EB417">
        <f t="shared" si="94"/>
        <v>2</v>
      </c>
    </row>
    <row r="418" spans="2:133" x14ac:dyDescent="0.3">
      <c r="B418" t="s">
        <v>2</v>
      </c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>
        <f t="shared" ref="EA418:EB418" si="95">IF(DZ420&gt;0,$D$21,0)</f>
        <v>0</v>
      </c>
      <c r="EB418" s="1">
        <f t="shared" si="95"/>
        <v>0</v>
      </c>
    </row>
    <row r="419" spans="2:133" x14ac:dyDescent="0.3">
      <c r="B419" t="s">
        <v>3</v>
      </c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>
        <f t="shared" ref="EA419:EB419" si="96">IF(DZ419&lt;$D$21,DZ419+EA422,0)</f>
        <v>0</v>
      </c>
      <c r="EB419" s="1">
        <f t="shared" si="96"/>
        <v>0</v>
      </c>
    </row>
    <row r="420" spans="2:133" x14ac:dyDescent="0.3">
      <c r="B420" t="s">
        <v>4</v>
      </c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>
        <f t="shared" ref="EA420:EB420" si="97">IF(DZ420&gt;0,EA418-EA419,0)</f>
        <v>0</v>
      </c>
      <c r="EB420" s="1">
        <f t="shared" si="97"/>
        <v>0</v>
      </c>
    </row>
    <row r="422" spans="2:133" x14ac:dyDescent="0.3">
      <c r="B422" t="s">
        <v>20</v>
      </c>
      <c r="C422">
        <f>$C$14</f>
        <v>32</v>
      </c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>
        <f t="shared" ref="EA422:EB422" si="98">IF(DZ420&gt;0,$D$21/$C$14,0)</f>
        <v>0</v>
      </c>
      <c r="EB422" s="1">
        <f t="shared" si="98"/>
        <v>0</v>
      </c>
    </row>
    <row r="424" spans="2:133" x14ac:dyDescent="0.3">
      <c r="C424">
        <f>$C$11</f>
        <v>32</v>
      </c>
    </row>
    <row r="425" spans="2:133" x14ac:dyDescent="0.3">
      <c r="C425" s="9">
        <f>$C$13</f>
        <v>0.06</v>
      </c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>
        <f t="shared" ref="EA425:EC425" si="99">IF(EA427&lt;=$C$11,-PMT($C$13,$C$11,$D$21),0)</f>
        <v>71.002337354749429</v>
      </c>
      <c r="EB425" s="1">
        <f t="shared" si="99"/>
        <v>71.002337354749429</v>
      </c>
      <c r="EC425" s="1">
        <f t="shared" si="99"/>
        <v>71.002337354749429</v>
      </c>
    </row>
    <row r="427" spans="2:133" x14ac:dyDescent="0.3">
      <c r="EA427">
        <f t="shared" ref="EA427:EC427" si="100">DZ427+1</f>
        <v>1</v>
      </c>
      <c r="EB427">
        <f t="shared" si="100"/>
        <v>2</v>
      </c>
      <c r="EC427">
        <f t="shared" si="100"/>
        <v>3</v>
      </c>
    </row>
    <row r="428" spans="2:133" x14ac:dyDescent="0.3">
      <c r="B428" t="s">
        <v>2</v>
      </c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>
        <f t="shared" ref="EA428:EC428" si="101">IF(DZ430&gt;0,$D$21,0)</f>
        <v>0</v>
      </c>
      <c r="EB428" s="1">
        <f t="shared" si="101"/>
        <v>0</v>
      </c>
      <c r="EC428" s="1">
        <f t="shared" si="101"/>
        <v>0</v>
      </c>
    </row>
    <row r="429" spans="2:133" x14ac:dyDescent="0.3">
      <c r="B429" t="s">
        <v>3</v>
      </c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>
        <f t="shared" ref="EA429:EC429" si="102">IF(DZ429&lt;$D$21,DZ429+EA432,0)</f>
        <v>0</v>
      </c>
      <c r="EB429" s="1">
        <f t="shared" si="102"/>
        <v>0</v>
      </c>
      <c r="EC429" s="1">
        <f t="shared" si="102"/>
        <v>0</v>
      </c>
    </row>
    <row r="430" spans="2:133" x14ac:dyDescent="0.3">
      <c r="B430" t="s">
        <v>4</v>
      </c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>
        <f t="shared" ref="EA430:EC430" si="103">IF(DZ430&gt;0,EA428-EA429,0)</f>
        <v>0</v>
      </c>
      <c r="EB430" s="1">
        <f t="shared" si="103"/>
        <v>0</v>
      </c>
      <c r="EC430" s="1">
        <f t="shared" si="103"/>
        <v>0</v>
      </c>
    </row>
    <row r="432" spans="2:133" x14ac:dyDescent="0.3">
      <c r="B432" t="s">
        <v>20</v>
      </c>
      <c r="C432">
        <f>$C$14</f>
        <v>32</v>
      </c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>
        <f t="shared" ref="EA432:EC432" si="104">IF(DZ430&gt;0,$D$21/$C$14,0)</f>
        <v>0</v>
      </c>
      <c r="EB432" s="1">
        <f t="shared" si="104"/>
        <v>0</v>
      </c>
      <c r="EC432" s="1">
        <f t="shared" si="104"/>
        <v>0</v>
      </c>
    </row>
    <row r="434" spans="2:135" x14ac:dyDescent="0.3">
      <c r="C434">
        <f>$C$11</f>
        <v>32</v>
      </c>
    </row>
    <row r="435" spans="2:135" x14ac:dyDescent="0.3">
      <c r="C435" s="9">
        <f>$C$13</f>
        <v>0.06</v>
      </c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>
        <f t="shared" ref="EA435:ED435" si="105">IF(EA437&lt;=$C$11,-PMT($C$13,$C$11,$D$21),0)</f>
        <v>71.002337354749429</v>
      </c>
      <c r="EB435" s="1">
        <f t="shared" si="105"/>
        <v>71.002337354749429</v>
      </c>
      <c r="EC435" s="1">
        <f t="shared" si="105"/>
        <v>71.002337354749429</v>
      </c>
      <c r="ED435" s="1">
        <f t="shared" si="105"/>
        <v>71.002337354749429</v>
      </c>
    </row>
    <row r="436" spans="2:135" x14ac:dyDescent="0.3">
      <c r="C436" s="9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</row>
    <row r="437" spans="2:135" x14ac:dyDescent="0.3">
      <c r="EA437">
        <f t="shared" ref="EA437:ED437" si="106">DZ437+1</f>
        <v>1</v>
      </c>
      <c r="EB437">
        <f t="shared" si="106"/>
        <v>2</v>
      </c>
      <c r="EC437">
        <f t="shared" si="106"/>
        <v>3</v>
      </c>
      <c r="ED437">
        <f t="shared" si="106"/>
        <v>4</v>
      </c>
    </row>
    <row r="438" spans="2:135" x14ac:dyDescent="0.3"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>
        <f t="shared" ref="EA438:ED438" si="107">IF(DZ440&gt;0,$D$21,0)</f>
        <v>0</v>
      </c>
      <c r="EB438" s="1">
        <f t="shared" si="107"/>
        <v>0</v>
      </c>
      <c r="EC438" s="1">
        <f t="shared" si="107"/>
        <v>0</v>
      </c>
      <c r="ED438" s="1">
        <f t="shared" si="107"/>
        <v>0</v>
      </c>
    </row>
    <row r="439" spans="2:135" x14ac:dyDescent="0.3">
      <c r="B439" t="s">
        <v>2</v>
      </c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>
        <f t="shared" ref="EA439:ED439" si="108">IF(DZ439&lt;$D$21,DZ439+EA442,0)</f>
        <v>0</v>
      </c>
      <c r="EB439" s="1">
        <f t="shared" si="108"/>
        <v>0</v>
      </c>
      <c r="EC439" s="1">
        <f t="shared" si="108"/>
        <v>0</v>
      </c>
      <c r="ED439" s="1">
        <f t="shared" si="108"/>
        <v>0</v>
      </c>
    </row>
    <row r="440" spans="2:135" x14ac:dyDescent="0.3">
      <c r="B440" t="s">
        <v>3</v>
      </c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>
        <f t="shared" ref="EA440:ED440" si="109">IF(DZ440&gt;0,EA438-EA439,0)</f>
        <v>0</v>
      </c>
      <c r="EB440" s="1">
        <f t="shared" si="109"/>
        <v>0</v>
      </c>
      <c r="EC440" s="1">
        <f t="shared" si="109"/>
        <v>0</v>
      </c>
      <c r="ED440" s="1">
        <f t="shared" si="109"/>
        <v>0</v>
      </c>
    </row>
    <row r="441" spans="2:135" x14ac:dyDescent="0.3">
      <c r="B441" t="s">
        <v>4</v>
      </c>
    </row>
    <row r="442" spans="2:135" x14ac:dyDescent="0.3"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>
        <f t="shared" ref="EA442:ED442" si="110">IF(DZ440&gt;0,$D$21/$C$14,0)</f>
        <v>0</v>
      </c>
      <c r="EB442" s="1">
        <f t="shared" si="110"/>
        <v>0</v>
      </c>
      <c r="EC442" s="1">
        <f t="shared" si="110"/>
        <v>0</v>
      </c>
      <c r="ED442" s="1">
        <f t="shared" si="110"/>
        <v>0</v>
      </c>
    </row>
    <row r="443" spans="2:135" x14ac:dyDescent="0.3">
      <c r="B443" t="s">
        <v>20</v>
      </c>
      <c r="C443">
        <f>$C$14</f>
        <v>32</v>
      </c>
    </row>
    <row r="445" spans="2:135" x14ac:dyDescent="0.3">
      <c r="C445">
        <f>$C$11</f>
        <v>32</v>
      </c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>
        <f t="shared" ref="EA445:EE445" si="111">IF(EA447&lt;=$C$11,-PMT($C$13,$C$11,$D$21),0)</f>
        <v>71.002337354749429</v>
      </c>
      <c r="EB445" s="1">
        <f t="shared" si="111"/>
        <v>71.002337354749429</v>
      </c>
      <c r="EC445" s="1">
        <f t="shared" si="111"/>
        <v>71.002337354749429</v>
      </c>
      <c r="ED445" s="1">
        <f t="shared" si="111"/>
        <v>71.002337354749429</v>
      </c>
      <c r="EE445" s="1">
        <f t="shared" si="111"/>
        <v>71.002337354749429</v>
      </c>
    </row>
    <row r="446" spans="2:135" x14ac:dyDescent="0.3">
      <c r="C446" s="9">
        <f>$C$13</f>
        <v>0.06</v>
      </c>
    </row>
    <row r="447" spans="2:135" x14ac:dyDescent="0.3">
      <c r="EA447">
        <f t="shared" ref="EA447:EE447" si="112">DZ447+1</f>
        <v>1</v>
      </c>
      <c r="EB447">
        <f t="shared" si="112"/>
        <v>2</v>
      </c>
      <c r="EC447">
        <f t="shared" si="112"/>
        <v>3</v>
      </c>
      <c r="ED447">
        <f t="shared" si="112"/>
        <v>4</v>
      </c>
      <c r="EE447">
        <f t="shared" si="112"/>
        <v>5</v>
      </c>
    </row>
    <row r="448" spans="2:135" x14ac:dyDescent="0.3"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>
        <f t="shared" ref="EA448:EE448" si="113">IF(DZ450&gt;0,$D$21,0)</f>
        <v>0</v>
      </c>
      <c r="EB448" s="1">
        <f t="shared" si="113"/>
        <v>0</v>
      </c>
      <c r="EC448" s="1">
        <f t="shared" si="113"/>
        <v>0</v>
      </c>
      <c r="ED448" s="1">
        <f t="shared" si="113"/>
        <v>0</v>
      </c>
      <c r="EE448" s="1">
        <f t="shared" si="113"/>
        <v>0</v>
      </c>
    </row>
    <row r="449" spans="2:136" x14ac:dyDescent="0.3">
      <c r="B449" t="s">
        <v>2</v>
      </c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>
        <f t="shared" ref="EA449:EE449" si="114">IF(DZ449&lt;$D$21,DZ449+EA452,0)</f>
        <v>0</v>
      </c>
      <c r="EB449" s="1">
        <f t="shared" si="114"/>
        <v>0</v>
      </c>
      <c r="EC449" s="1">
        <f t="shared" si="114"/>
        <v>0</v>
      </c>
      <c r="ED449" s="1">
        <f t="shared" si="114"/>
        <v>0</v>
      </c>
      <c r="EE449" s="1">
        <f t="shared" si="114"/>
        <v>0</v>
      </c>
    </row>
    <row r="450" spans="2:136" x14ac:dyDescent="0.3">
      <c r="B450" t="s">
        <v>3</v>
      </c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>
        <f t="shared" ref="EA450:EE450" si="115">IF(DZ450&gt;0,EA448-EA449,0)</f>
        <v>0</v>
      </c>
      <c r="EB450" s="1">
        <f t="shared" si="115"/>
        <v>0</v>
      </c>
      <c r="EC450" s="1">
        <f t="shared" si="115"/>
        <v>0</v>
      </c>
      <c r="ED450" s="1">
        <f t="shared" si="115"/>
        <v>0</v>
      </c>
      <c r="EE450" s="1">
        <f t="shared" si="115"/>
        <v>0</v>
      </c>
    </row>
    <row r="451" spans="2:136" x14ac:dyDescent="0.3">
      <c r="B451" t="s">
        <v>4</v>
      </c>
    </row>
    <row r="452" spans="2:136" x14ac:dyDescent="0.3"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>
        <f t="shared" ref="EA452:EE452" si="116">IF(DZ450&gt;0,$D$21/$C$14,0)</f>
        <v>0</v>
      </c>
      <c r="EB452" s="1">
        <f t="shared" si="116"/>
        <v>0</v>
      </c>
      <c r="EC452" s="1">
        <f t="shared" si="116"/>
        <v>0</v>
      </c>
      <c r="ED452" s="1">
        <f t="shared" si="116"/>
        <v>0</v>
      </c>
      <c r="EE452" s="1">
        <f t="shared" si="116"/>
        <v>0</v>
      </c>
    </row>
    <row r="453" spans="2:136" x14ac:dyDescent="0.3">
      <c r="B453" t="s">
        <v>20</v>
      </c>
      <c r="C453">
        <f>$C$14</f>
        <v>32</v>
      </c>
    </row>
    <row r="455" spans="2:136" x14ac:dyDescent="0.3">
      <c r="C455">
        <f>$C$11</f>
        <v>32</v>
      </c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>
        <f t="shared" ref="EA455:EF455" si="117">IF(EA457&lt;=$C$11,-PMT($C$13,$C$11,$D$21),0)</f>
        <v>71.002337354749429</v>
      </c>
      <c r="EB455" s="1">
        <f t="shared" si="117"/>
        <v>71.002337354749429</v>
      </c>
      <c r="EC455" s="1">
        <f t="shared" si="117"/>
        <v>71.002337354749429</v>
      </c>
      <c r="ED455" s="1">
        <f t="shared" si="117"/>
        <v>71.002337354749429</v>
      </c>
      <c r="EE455" s="1">
        <f t="shared" si="117"/>
        <v>71.002337354749429</v>
      </c>
      <c r="EF455" s="1">
        <f t="shared" si="117"/>
        <v>71.002337354749429</v>
      </c>
    </row>
    <row r="456" spans="2:136" x14ac:dyDescent="0.3">
      <c r="C456" s="9">
        <f>$C$13</f>
        <v>0.06</v>
      </c>
    </row>
    <row r="457" spans="2:136" x14ac:dyDescent="0.3">
      <c r="EA457">
        <f t="shared" ref="EA457:EF457" si="118">DZ457+1</f>
        <v>1</v>
      </c>
      <c r="EB457">
        <f t="shared" si="118"/>
        <v>2</v>
      </c>
      <c r="EC457">
        <f t="shared" si="118"/>
        <v>3</v>
      </c>
      <c r="ED457">
        <f t="shared" si="118"/>
        <v>4</v>
      </c>
      <c r="EE457">
        <f t="shared" si="118"/>
        <v>5</v>
      </c>
      <c r="EF457">
        <f t="shared" si="118"/>
        <v>6</v>
      </c>
    </row>
  </sheetData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ROI guaranteed for investments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Bennett Stewart</dc:creator>
  <cp:lastModifiedBy>Lowery, Tammy</cp:lastModifiedBy>
  <cp:lastPrinted>2021-05-18T12:38:39Z</cp:lastPrinted>
  <dcterms:created xsi:type="dcterms:W3CDTF">2021-05-10T15:54:09Z</dcterms:created>
  <dcterms:modified xsi:type="dcterms:W3CDTF">2021-05-18T13:43:35Z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dDocumentId">
    <vt:lpwstr>4835-9540-5801</vt:lpwstr>
  </property>
</Properties>
</file>