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overandloftus-my.sharepoint.com/personal/rdr_sloverandloftus_com/Documents/Documents/"/>
    </mc:Choice>
  </mc:AlternateContent>
  <xr:revisionPtr revIDLastSave="0" documentId="8_{253A01B9-68DD-4CCE-A833-2D681ECD50D9}" xr6:coauthVersionLast="47" xr6:coauthVersionMax="47" xr10:uidLastSave="{00000000-0000-0000-0000-000000000000}"/>
  <bookViews>
    <workbookView xWindow="16160" yWindow="1490" windowWidth="15270" windowHeight="11300" activeTab="1" xr2:uid="{C05BF1EC-D9EC-46AE-80ED-DBA9673889C1}"/>
  </bookViews>
  <sheets>
    <sheet name="Table 1" sheetId="2" r:id="rId1"/>
    <sheet name="Table 2" sheetId="10" r:id="rId2"/>
  </sheets>
  <definedNames>
    <definedName name="StartCe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0" l="1"/>
  <c r="F8" i="10" s="1"/>
  <c r="F7" i="10"/>
  <c r="F9" i="10" l="1"/>
  <c r="E6" i="2" l="1"/>
  <c r="E5" i="2"/>
  <c r="E4" i="2"/>
  <c r="D7" i="2"/>
  <c r="E7" i="2" l="1"/>
</calcChain>
</file>

<file path=xl/sharedStrings.xml><?xml version="1.0" encoding="utf-8"?>
<sst xmlns="http://schemas.openxmlformats.org/spreadsheetml/2006/main" count="27" uniqueCount="26">
  <si>
    <t>Debt</t>
  </si>
  <si>
    <t>Equity</t>
  </si>
  <si>
    <t>Table 1</t>
  </si>
  <si>
    <t>Carrier</t>
  </si>
  <si>
    <t>CSX</t>
  </si>
  <si>
    <t>NS</t>
  </si>
  <si>
    <t>UP</t>
  </si>
  <si>
    <t>MS COC</t>
  </si>
  <si>
    <t>Weight</t>
  </si>
  <si>
    <t>Weighted Average</t>
  </si>
  <si>
    <t>CAPM Cost of Equity</t>
  </si>
  <si>
    <t>Industry Cost of Capital</t>
  </si>
  <si>
    <t>Risk-Free Rate</t>
  </si>
  <si>
    <t>Component</t>
  </si>
  <si>
    <t>Cost</t>
  </si>
  <si>
    <t>Market-Risk Premium</t>
  </si>
  <si>
    <t>Beta (Composite Sample)</t>
  </si>
  <si>
    <t>Cost of Equity</t>
  </si>
  <si>
    <t>Average COC</t>
  </si>
  <si>
    <t>Table 2</t>
  </si>
  <si>
    <t>Derivation of Cost of Capital for Industry Composite Sample Using Damodaran</t>
  </si>
  <si>
    <t>MRP and RFR (10-year) and AAR RFR, Beta, Capital Structure, and Cost of Debt</t>
  </si>
  <si>
    <t>https://papers.ssrn.com/sol3/Delivery.cfm/SSRN_ID4751941_code20838.pdf?abstractid=4751941&amp;mirid=1 (p. 155)</t>
  </si>
  <si>
    <t>Morgan Stanley COC Values for 2024</t>
  </si>
  <si>
    <t>Source:  Morgan Stanley late 2024/early 20245WACC values and AAR weighting for 2024 (Table No. 16).</t>
  </si>
  <si>
    <t>Sources:  Damodran  Implied MRP and RFR (10-year)for 12/24 and AAR RFR, Beta, Capital Structure, and Debt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</si>
</sst>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10" fontId="0" fillId="0" borderId="0" xfId="0" applyNumberFormat="1"/>
    <xf numFmtId="0" fontId="1" fillId="0" borderId="4" xfId="0" applyFont="1" applyBorder="1" applyAlignment="1">
      <alignment vertical="center"/>
    </xf>
    <xf numFmtId="10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0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7" xfId="0" applyFont="1" applyBorder="1"/>
    <xf numFmtId="10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apers.ssrn.com/sol3/Delivery.cfm/SSRN_ID4751941_code20838.pdf?abstractid=4751941&amp;mirid=1%20(p.%20155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72B4-8C70-4795-B734-CFA56935C954}">
  <dimension ref="B1:E8"/>
  <sheetViews>
    <sheetView workbookViewId="0">
      <selection activeCell="D13" sqref="D13"/>
    </sheetView>
  </sheetViews>
  <sheetFormatPr defaultRowHeight="14.5" x14ac:dyDescent="0.35"/>
  <cols>
    <col min="5" max="5" width="11.81640625" bestFit="1" customWidth="1"/>
  </cols>
  <sheetData>
    <row r="1" spans="2:5" x14ac:dyDescent="0.35">
      <c r="D1" t="s">
        <v>2</v>
      </c>
    </row>
    <row r="2" spans="2:5" x14ac:dyDescent="0.35">
      <c r="B2" s="13" t="s">
        <v>23</v>
      </c>
      <c r="C2" s="13"/>
      <c r="D2" s="13"/>
      <c r="E2" s="13"/>
    </row>
    <row r="3" spans="2:5" x14ac:dyDescent="0.35">
      <c r="B3" t="s">
        <v>3</v>
      </c>
      <c r="C3" t="s">
        <v>7</v>
      </c>
      <c r="D3" t="s">
        <v>8</v>
      </c>
      <c r="E3" t="s">
        <v>9</v>
      </c>
    </row>
    <row r="4" spans="2:5" x14ac:dyDescent="0.35">
      <c r="B4" t="s">
        <v>4</v>
      </c>
      <c r="C4" s="1">
        <v>7.2999999999999995E-2</v>
      </c>
      <c r="D4" s="1">
        <v>0.24354000000000001</v>
      </c>
      <c r="E4" s="1">
        <f>C4*D4</f>
        <v>1.777842E-2</v>
      </c>
    </row>
    <row r="5" spans="2:5" x14ac:dyDescent="0.35">
      <c r="B5" t="s">
        <v>5</v>
      </c>
      <c r="C5" s="1">
        <v>7.0999999999999994E-2</v>
      </c>
      <c r="D5" s="1">
        <v>0.20838999999999999</v>
      </c>
      <c r="E5" s="1">
        <f>C5*D5</f>
        <v>1.4795689999999998E-2</v>
      </c>
    </row>
    <row r="6" spans="2:5" x14ac:dyDescent="0.35">
      <c r="B6" t="s">
        <v>6</v>
      </c>
      <c r="C6" s="1">
        <v>6.9000000000000006E-2</v>
      </c>
      <c r="D6" s="1">
        <v>0.54806999999999995</v>
      </c>
      <c r="E6" s="1">
        <f>C6*D6</f>
        <v>3.7816830000000003E-2</v>
      </c>
    </row>
    <row r="7" spans="2:5" x14ac:dyDescent="0.35">
      <c r="D7" s="1">
        <f>SUM(D4:D6)</f>
        <v>1</v>
      </c>
      <c r="E7" s="1">
        <f>SUM(E4:E6)</f>
        <v>7.0390939999999999E-2</v>
      </c>
    </row>
    <row r="8" spans="2:5" x14ac:dyDescent="0.35">
      <c r="B8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BBA0-0824-440C-9D69-0B646145DB84}">
  <dimension ref="B1:F12"/>
  <sheetViews>
    <sheetView tabSelected="1" topLeftCell="A3" workbookViewId="0">
      <selection activeCell="C6" sqref="C6:F9"/>
    </sheetView>
  </sheetViews>
  <sheetFormatPr defaultRowHeight="14.5" x14ac:dyDescent="0.35"/>
  <cols>
    <col min="2" max="2" width="17.1796875" customWidth="1"/>
    <col min="3" max="3" width="16.54296875" customWidth="1"/>
    <col min="4" max="4" width="17.26953125" customWidth="1"/>
    <col min="5" max="5" width="14.36328125" customWidth="1"/>
    <col min="6" max="6" width="25.7265625" customWidth="1"/>
    <col min="7" max="7" width="15.54296875" customWidth="1"/>
  </cols>
  <sheetData>
    <row r="1" spans="2:6" ht="15" thickBot="1" x14ac:dyDescent="0.4"/>
    <row r="2" spans="2:6" ht="17" thickBot="1" x14ac:dyDescent="0.4">
      <c r="B2" s="15" t="s">
        <v>19</v>
      </c>
      <c r="C2" s="16"/>
      <c r="D2" s="16"/>
      <c r="E2" s="16"/>
      <c r="F2" s="17"/>
    </row>
    <row r="3" spans="2:6" ht="16.5" x14ac:dyDescent="0.35">
      <c r="B3" s="18" t="s">
        <v>20</v>
      </c>
      <c r="C3" s="19"/>
      <c r="D3" s="19"/>
      <c r="E3" s="19"/>
      <c r="F3" s="20"/>
    </row>
    <row r="4" spans="2:6" ht="17" thickBot="1" x14ac:dyDescent="0.4">
      <c r="B4" s="21" t="s">
        <v>21</v>
      </c>
      <c r="C4" s="22"/>
      <c r="D4" s="22"/>
      <c r="E4" s="22"/>
      <c r="F4" s="23"/>
    </row>
    <row r="5" spans="2:6" ht="17" thickBot="1" x14ac:dyDescent="0.4">
      <c r="B5" s="24" t="s">
        <v>10</v>
      </c>
      <c r="C5" s="25"/>
      <c r="D5" s="24" t="s">
        <v>11</v>
      </c>
      <c r="E5" s="26"/>
      <c r="F5" s="25"/>
    </row>
    <row r="6" spans="2:6" ht="17" thickBot="1" x14ac:dyDescent="0.4">
      <c r="B6" s="2" t="s">
        <v>12</v>
      </c>
      <c r="C6" s="9">
        <v>4.1799999999999997E-2</v>
      </c>
      <c r="D6" s="4" t="s">
        <v>13</v>
      </c>
      <c r="E6" s="4" t="s">
        <v>8</v>
      </c>
      <c r="F6" s="4" t="s">
        <v>14</v>
      </c>
    </row>
    <row r="7" spans="2:6" ht="17" thickBot="1" x14ac:dyDescent="0.4">
      <c r="B7" s="2" t="s">
        <v>15</v>
      </c>
      <c r="C7" s="9">
        <v>4.07E-2</v>
      </c>
      <c r="D7" s="4" t="s">
        <v>0</v>
      </c>
      <c r="E7" s="3">
        <v>0.1726</v>
      </c>
      <c r="F7" s="3">
        <f>E7*5.34%</f>
        <v>9.2168399999999987E-3</v>
      </c>
    </row>
    <row r="8" spans="2:6" ht="17" thickBot="1" x14ac:dyDescent="0.4">
      <c r="B8" s="2" t="s">
        <v>16</v>
      </c>
      <c r="C8" s="10">
        <v>0.94779999999999998</v>
      </c>
      <c r="D8" s="4" t="s">
        <v>1</v>
      </c>
      <c r="E8" s="3">
        <v>0.82740000000000002</v>
      </c>
      <c r="F8" s="3">
        <f>C9*E8</f>
        <v>6.6502655603999997E-2</v>
      </c>
    </row>
    <row r="9" spans="2:6" ht="17" thickBot="1" x14ac:dyDescent="0.4">
      <c r="B9" s="5" t="s">
        <v>17</v>
      </c>
      <c r="C9" s="11">
        <f>C6+(C7*C8)</f>
        <v>8.0375459999999996E-2</v>
      </c>
      <c r="D9" s="7" t="s">
        <v>18</v>
      </c>
      <c r="E9" s="8"/>
      <c r="F9" s="6">
        <f>SUM(F7:F8)</f>
        <v>7.5719495604000001E-2</v>
      </c>
    </row>
    <row r="11" spans="2:6" ht="16.5" x14ac:dyDescent="0.35">
      <c r="B11" s="12" t="s">
        <v>25</v>
      </c>
    </row>
    <row r="12" spans="2:6" x14ac:dyDescent="0.35">
      <c r="B12" s="14" t="s">
        <v>22</v>
      </c>
    </row>
  </sheetData>
  <mergeCells count="5">
    <mergeCell ref="B2:F2"/>
    <mergeCell ref="B3:F3"/>
    <mergeCell ref="B4:F4"/>
    <mergeCell ref="B5:C5"/>
    <mergeCell ref="D5:F5"/>
  </mergeCells>
  <hyperlinks>
    <hyperlink ref="B12" r:id="rId1" xr:uid="{C1B950CD-A9CB-4279-BA60-434D83E6B2B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95B24D-9A93-4DC9-920F-F5D83E0C824F}"/>
</file>

<file path=customXml/itemProps2.xml><?xml version="1.0" encoding="utf-8"?>
<ds:datastoreItem xmlns:ds="http://schemas.openxmlformats.org/officeDocument/2006/customXml" ds:itemID="{ACB031D3-201A-48D7-8E21-C5C5D67AFAC5}"/>
</file>

<file path=customXml/itemProps3.xml><?xml version="1.0" encoding="utf-8"?>
<ds:datastoreItem xmlns:ds="http://schemas.openxmlformats.org/officeDocument/2006/customXml" ds:itemID="{98AE8B28-9BA7-41E4-95FA-E71A893BE9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Windows User</dc:creator>
  <cp:lastModifiedBy>Robert Rosenberg</cp:lastModifiedBy>
  <dcterms:created xsi:type="dcterms:W3CDTF">2023-04-12T20:46:05Z</dcterms:created>
  <dcterms:modified xsi:type="dcterms:W3CDTF">2025-05-05T21:47:26Z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