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5715" windowWidth="19260" windowHeight="5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externalReferences>
    <externalReference r:id="rId6"/>
  </externalReference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D9" i="2" l="1"/>
  <c r="C9" i="2"/>
  <c r="B9" i="2"/>
  <c r="G32" i="3" l="1"/>
  <c r="F32" i="3"/>
  <c r="B32" i="3"/>
  <c r="B13" i="6"/>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<sst xmlns="http://schemas.openxmlformats.org/spreadsheetml/2006/main" count="217" uniqueCount="148">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</sst>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5" x14ac:knownFonts="1">
    <font>
      <sz val="10"/>
      <name val="Arial"/>
    </font>
    <font>
      <sz val="10"/>
      <color theme="1"/>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3" fillId="0" borderId="0"/>
    <xf numFmtId="44" fontId="4" fillId="0" borderId="0" applyFont="0" applyFill="0" applyBorder="0" applyAlignment="0" applyProtection="0"/>
    <xf numFmtId="0" fontId="5" fillId="3" borderId="26">
      <alignment vertical="center"/>
    </xf>
  </cellStyleXfs>
  <cellXfs count="140">
    <xf numFmtId="0" fontId="0" fillId="0" borderId="0" xfId="0"/>
    <xf numFmtId="49" fontId="6" fillId="0" borderId="1" xfId="0" applyNumberFormat="1" applyFont="1" applyBorder="1" applyAlignment="1">
      <alignment vertical="top"/>
    </xf>
    <xf numFmtId="164" fontId="7" fillId="0" borderId="0" xfId="0" applyNumberFormat="1" applyFont="1" applyBorder="1" applyAlignment="1">
      <alignment horizontal="left" vertical="center"/>
    </xf>
    <xf numFmtId="164" fontId="7" fillId="0" borderId="0" xfId="0" applyNumberFormat="1" applyFont="1" applyFill="1" applyBorder="1" applyAlignment="1">
      <alignment horizontal="left" vertical="center"/>
    </xf>
    <xf numFmtId="3" fontId="6" fillId="2" borderId="1" xfId="0" applyNumberFormat="1" applyFont="1" applyFill="1" applyBorder="1" applyAlignment="1">
      <alignment horizontal="right" vertical="center" indent="13"/>
    </xf>
    <xf numFmtId="3" fontId="6" fillId="0" borderId="1" xfId="0" applyNumberFormat="1" applyFont="1" applyFill="1" applyBorder="1" applyAlignment="1">
      <alignment horizontal="right" vertical="center" indent="13"/>
    </xf>
    <xf numFmtId="0" fontId="6" fillId="0" borderId="25" xfId="0" applyFont="1" applyBorder="1" applyAlignment="1">
      <alignment horizontal="center" vertical="center"/>
    </xf>
    <xf numFmtId="0" fontId="6" fillId="0" borderId="0" xfId="0" applyFont="1" applyBorder="1" applyAlignment="1">
      <alignment horizontal="center" vertical="center"/>
    </xf>
    <xf numFmtId="0" fontId="6" fillId="0" borderId="0" xfId="0" applyFont="1"/>
    <xf numFmtId="0" fontId="6" fillId="0" borderId="0" xfId="0" applyFont="1" applyBorder="1"/>
    <xf numFmtId="0" fontId="6" fillId="0" borderId="2" xfId="0" applyFont="1" applyBorder="1" applyAlignment="1">
      <alignment wrapText="1"/>
    </xf>
    <xf numFmtId="2" fontId="6" fillId="0" borderId="0" xfId="0" applyNumberFormat="1" applyFont="1" applyBorder="1"/>
    <xf numFmtId="3" fontId="6" fillId="0" borderId="0" xfId="0" applyNumberFormat="1" applyFont="1" applyBorder="1"/>
    <xf numFmtId="0" fontId="6" fillId="0" borderId="1" xfId="0" applyFont="1" applyBorder="1" applyAlignment="1">
      <alignment wrapText="1"/>
    </xf>
    <xf numFmtId="164" fontId="6" fillId="0" borderId="0" xfId="0" applyNumberFormat="1" applyFont="1" applyBorder="1" applyAlignment="1">
      <alignment horizontal="right" vertical="center" wrapText="1"/>
    </xf>
    <xf numFmtId="2" fontId="6" fillId="0" borderId="0" xfId="0" applyNumberFormat="1" applyFont="1" applyBorder="1" applyAlignment="1"/>
    <xf numFmtId="0" fontId="6" fillId="0" borderId="0" xfId="0" applyFont="1" applyBorder="1" applyAlignment="1"/>
    <xf numFmtId="3" fontId="6" fillId="0" borderId="0" xfId="0" applyNumberFormat="1" applyFont="1" applyBorder="1" applyAlignment="1"/>
    <xf numFmtId="0" fontId="6" fillId="0" borderId="0" xfId="0" applyFont="1" applyBorder="1" applyAlignment="1">
      <alignment horizontal="right" vertical="center"/>
    </xf>
    <xf numFmtId="0" fontId="6" fillId="0" borderId="2" xfId="0" applyFont="1" applyBorder="1" applyAlignment="1">
      <alignment horizontal="left" vertical="top"/>
    </xf>
    <xf numFmtId="4" fontId="6" fillId="0" borderId="0" xfId="0" applyNumberFormat="1" applyFont="1" applyBorder="1"/>
    <xf numFmtId="0" fontId="6" fillId="0" borderId="0" xfId="0" applyFont="1" applyBorder="1" applyAlignment="1">
      <alignment horizontal="left"/>
    </xf>
    <xf numFmtId="0" fontId="6" fillId="0" borderId="1" xfId="0" applyFont="1" applyBorder="1" applyAlignment="1">
      <alignment horizontal="left" wrapText="1"/>
    </xf>
    <xf numFmtId="0" fontId="10" fillId="0" borderId="24" xfId="0" applyFont="1" applyBorder="1" applyAlignment="1">
      <alignment horizontal="center" vertical="center"/>
    </xf>
    <xf numFmtId="0" fontId="9" fillId="0" borderId="17" xfId="0" applyFont="1" applyBorder="1" applyAlignment="1">
      <alignment horizontal="left" vertical="top"/>
    </xf>
    <xf numFmtId="14" fontId="9" fillId="0" borderId="18" xfId="0" applyNumberFormat="1" applyFont="1" applyBorder="1"/>
    <xf numFmtId="0" fontId="9" fillId="0" borderId="19" xfId="0" applyFont="1" applyBorder="1" applyAlignment="1">
      <alignment horizontal="left" vertical="top" wrapText="1"/>
    </xf>
    <xf numFmtId="14" fontId="9" fillId="0" borderId="20" xfId="0" applyNumberFormat="1" applyFont="1" applyBorder="1"/>
    <xf numFmtId="0" fontId="9" fillId="0" borderId="0" xfId="0" applyFont="1" applyBorder="1" applyAlignment="1"/>
    <xf numFmtId="0" fontId="9" fillId="0" borderId="0" xfId="0" applyFont="1" applyBorder="1" applyAlignment="1">
      <alignment horizontal="center"/>
    </xf>
    <xf numFmtId="0" fontId="6" fillId="0" borderId="0" xfId="0" applyFont="1" applyBorder="1" applyAlignment="1">
      <alignment wrapText="1"/>
    </xf>
    <xf numFmtId="0" fontId="7" fillId="0" borderId="0" xfId="0" applyFont="1" applyBorder="1" applyAlignment="1"/>
    <xf numFmtId="0" fontId="9" fillId="0" borderId="0" xfId="0" applyFont="1" applyBorder="1" applyAlignment="1">
      <alignment vertical="center"/>
    </xf>
    <xf numFmtId="0" fontId="9" fillId="0" borderId="0" xfId="0" applyFont="1" applyBorder="1" applyAlignment="1">
      <alignment horizontal="center" vertic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6" fillId="0" borderId="2" xfId="0" applyFont="1" applyBorder="1" applyAlignment="1">
      <alignment horizontal="left"/>
    </xf>
    <xf numFmtId="0" fontId="6" fillId="0" borderId="2" xfId="0" applyFont="1" applyBorder="1"/>
    <xf numFmtId="0" fontId="6" fillId="0" borderId="1" xfId="0" applyFont="1" applyBorder="1"/>
    <xf numFmtId="0" fontId="6" fillId="0" borderId="0" xfId="0" applyFont="1" applyFill="1" applyBorder="1"/>
    <xf numFmtId="0" fontId="6" fillId="0" borderId="22" xfId="0" applyFont="1" applyBorder="1"/>
    <xf numFmtId="0" fontId="6" fillId="0" borderId="7" xfId="0" applyFont="1" applyBorder="1"/>
    <xf numFmtId="3" fontId="6" fillId="0" borderId="2" xfId="0" applyNumberFormat="1" applyFont="1" applyFill="1" applyBorder="1" applyAlignment="1">
      <alignment horizontal="right" vertical="center" wrapText="1" indent="4"/>
    </xf>
    <xf numFmtId="3" fontId="6" fillId="0" borderId="1" xfId="0" applyNumberFormat="1" applyFont="1" applyFill="1" applyBorder="1" applyAlignment="1">
      <alignment horizontal="right" vertical="center" wrapText="1" indent="4"/>
    </xf>
    <xf numFmtId="0" fontId="10" fillId="0" borderId="0" xfId="0" applyFont="1" applyBorder="1" applyAlignment="1">
      <alignment horizontal="center" vertical="center"/>
    </xf>
    <xf numFmtId="0" fontId="9" fillId="0" borderId="21" xfId="0" applyFont="1" applyBorder="1" applyAlignment="1">
      <alignment horizontal="left" vertical="top"/>
    </xf>
    <xf numFmtId="0" fontId="9" fillId="0" borderId="12" xfId="0" applyFont="1" applyBorder="1" applyAlignment="1">
      <alignment horizontal="left" vertical="top" wrapText="1"/>
    </xf>
    <xf numFmtId="14" fontId="9" fillId="0" borderId="20" xfId="0" applyNumberFormat="1" applyFont="1" applyBorder="1" applyAlignment="1">
      <alignment horizontal="right" vertical="top" wrapText="1"/>
    </xf>
    <xf numFmtId="0" fontId="9" fillId="0" borderId="0" xfId="0" applyFont="1" applyAlignment="1"/>
    <xf numFmtId="0" fontId="9" fillId="0" borderId="0" xfId="0" applyFont="1"/>
    <xf numFmtId="0" fontId="9" fillId="0" borderId="13" xfId="0" applyFont="1" applyFill="1" applyBorder="1" applyAlignment="1">
      <alignment horizontal="center" vertical="center" wrapText="1"/>
    </xf>
    <xf numFmtId="0" fontId="9" fillId="0" borderId="13" xfId="0" applyFont="1" applyBorder="1" applyAlignment="1">
      <alignment horizontal="center" vertical="center" wrapText="1"/>
    </xf>
    <xf numFmtId="0" fontId="9" fillId="0" borderId="7" xfId="0" applyFont="1" applyBorder="1" applyAlignment="1">
      <alignment horizontal="center" vertical="center"/>
    </xf>
    <xf numFmtId="0" fontId="9" fillId="0" borderId="13" xfId="0" applyFont="1" applyBorder="1" applyAlignment="1">
      <alignment horizontal="center" vertical="center"/>
    </xf>
    <xf numFmtId="0" fontId="9" fillId="0" borderId="16" xfId="0" applyFont="1" applyBorder="1" applyAlignment="1">
      <alignment horizontal="center" vertical="center"/>
    </xf>
    <xf numFmtId="49" fontId="6" fillId="0" borderId="17" xfId="0" applyNumberFormat="1" applyFont="1" applyBorder="1" applyAlignment="1">
      <alignment horizontal="left" vertical="top"/>
    </xf>
    <xf numFmtId="49" fontId="6" fillId="0" borderId="32" xfId="0" applyNumberFormat="1" applyFont="1" applyBorder="1" applyAlignment="1">
      <alignment horizontal="left" vertical="top"/>
    </xf>
    <xf numFmtId="49" fontId="6" fillId="0" borderId="19" xfId="0" applyNumberFormat="1" applyFont="1" applyBorder="1" applyAlignment="1">
      <alignment horizontal="left" vertical="top"/>
    </xf>
    <xf numFmtId="164" fontId="6" fillId="0" borderId="0" xfId="0" applyNumberFormat="1" applyFont="1" applyFill="1" applyBorder="1"/>
    <xf numFmtId="49" fontId="6" fillId="0" borderId="2" xfId="0" applyNumberFormat="1" applyFont="1" applyBorder="1" applyAlignment="1">
      <alignment vertical="top"/>
    </xf>
    <xf numFmtId="49" fontId="6" fillId="0" borderId="37" xfId="0" applyNumberFormat="1" applyFont="1" applyBorder="1" applyAlignment="1">
      <alignment vertical="top"/>
    </xf>
    <xf numFmtId="164" fontId="6" fillId="0" borderId="0" xfId="0" applyNumberFormat="1" applyFont="1"/>
    <xf numFmtId="0" fontId="9" fillId="0" borderId="0" xfId="0" applyFont="1" applyBorder="1"/>
    <xf numFmtId="0" fontId="9" fillId="0" borderId="10" xfId="0" applyFont="1" applyBorder="1" applyAlignment="1">
      <alignment horizontal="center" vertical="center" wrapText="1"/>
    </xf>
    <xf numFmtId="0" fontId="12" fillId="0" borderId="0" xfId="0" applyFont="1" applyBorder="1" applyAlignment="1">
      <alignment wrapText="1"/>
    </xf>
    <xf numFmtId="0" fontId="9" fillId="0" borderId="10" xfId="0" applyFont="1" applyBorder="1" applyAlignment="1">
      <alignment horizontal="center" vertical="center"/>
    </xf>
    <xf numFmtId="0" fontId="9" fillId="0" borderId="5" xfId="0" applyFont="1" applyBorder="1" applyAlignment="1">
      <alignment horizontal="center" vertical="center" wrapText="1"/>
    </xf>
    <xf numFmtId="164" fontId="9" fillId="0" borderId="5"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9" fillId="2" borderId="9"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Border="1" applyAlignment="1">
      <alignment horizontal="center" vertical="center" wrapText="1"/>
    </xf>
    <xf numFmtId="3" fontId="2" fillId="0" borderId="9" xfId="0" applyNumberFormat="1" applyFont="1" applyFill="1" applyBorder="1" applyAlignment="1">
      <alignment horizontal="right" vertical="center" indent="13"/>
    </xf>
    <xf numFmtId="3" fontId="2" fillId="2" borderId="9" xfId="0" applyNumberFormat="1" applyFont="1" applyFill="1" applyBorder="1" applyAlignment="1">
      <alignment horizontal="right" vertical="center" indent="13"/>
    </xf>
    <xf numFmtId="0" fontId="9" fillId="0" borderId="1" xfId="0" applyFont="1" applyBorder="1" applyAlignment="1">
      <alignment horizontal="center" vertical="center"/>
    </xf>
    <xf numFmtId="3" fontId="9" fillId="0" borderId="2" xfId="0" applyNumberFormat="1" applyFont="1" applyBorder="1" applyAlignment="1">
      <alignment horizontal="right" vertical="center" indent="13"/>
    </xf>
    <xf numFmtId="0" fontId="9" fillId="0" borderId="0" xfId="0" applyFont="1" applyFill="1" applyBorder="1" applyAlignment="1">
      <alignment horizontal="center" vertical="center"/>
    </xf>
    <xf numFmtId="0" fontId="14" fillId="0" borderId="0" xfId="0" applyFont="1"/>
    <xf numFmtId="38" fontId="6" fillId="2" borderId="1" xfId="0" applyNumberFormat="1" applyFont="1" applyFill="1" applyBorder="1" applyAlignment="1">
      <alignment horizontal="right" vertical="center" indent="7"/>
    </xf>
    <xf numFmtId="38" fontId="9" fillId="0" borderId="1" xfId="0" applyNumberFormat="1" applyFont="1" applyFill="1" applyBorder="1" applyAlignment="1">
      <alignment horizontal="right" vertical="center" indent="7"/>
    </xf>
    <xf numFmtId="164" fontId="6" fillId="0" borderId="14" xfId="0" applyNumberFormat="1" applyFont="1" applyBorder="1" applyAlignment="1">
      <alignment horizontal="right" vertical="center" wrapText="1" indent="5"/>
    </xf>
    <xf numFmtId="164" fontId="6" fillId="0" borderId="1" xfId="0" applyNumberFormat="1" applyFont="1" applyBorder="1" applyAlignment="1">
      <alignment horizontal="right" vertical="center" wrapText="1" indent="5"/>
    </xf>
    <xf numFmtId="164" fontId="6" fillId="0" borderId="2" xfId="0" applyNumberFormat="1" applyFont="1" applyBorder="1" applyAlignment="1">
      <alignment horizontal="right" vertical="center" indent="5"/>
    </xf>
    <xf numFmtId="164" fontId="6" fillId="0" borderId="1" xfId="0" applyNumberFormat="1" applyFont="1" applyBorder="1" applyAlignment="1">
      <alignment horizontal="right" vertical="center" indent="5"/>
    </xf>
    <xf numFmtId="3" fontId="6" fillId="0" borderId="14" xfId="0" applyNumberFormat="1" applyFont="1" applyFill="1" applyBorder="1" applyAlignment="1">
      <alignment horizontal="right" vertical="center" wrapText="1" indent="4"/>
    </xf>
    <xf numFmtId="164" fontId="6" fillId="0" borderId="1" xfId="0" applyNumberFormat="1" applyFont="1" applyBorder="1" applyAlignment="1">
      <alignment horizontal="center" wrapText="1"/>
    </xf>
    <xf numFmtId="3" fontId="6" fillId="0" borderId="2"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3" fontId="6" fillId="0" borderId="1" xfId="0" applyNumberFormat="1" applyFont="1" applyFill="1" applyBorder="1" applyAlignment="1">
      <alignment horizontal="center" vertical="center" wrapText="1"/>
    </xf>
    <xf numFmtId="3" fontId="6" fillId="0" borderId="1" xfId="2" applyNumberFormat="1" applyFont="1" applyBorder="1" applyAlignment="1">
      <alignment horizontal="center" vertical="center" wrapText="1"/>
    </xf>
    <xf numFmtId="3" fontId="6" fillId="0" borderId="2" xfId="0" applyNumberFormat="1" applyFont="1" applyBorder="1" applyAlignment="1">
      <alignment horizontal="center" vertical="center"/>
    </xf>
    <xf numFmtId="164" fontId="7" fillId="0" borderId="0" xfId="0" applyNumberFormat="1" applyFont="1" applyBorder="1" applyAlignment="1">
      <alignment horizontal="right" vertical="center"/>
    </xf>
    <xf numFmtId="0" fontId="7" fillId="0" borderId="0" xfId="0" applyFont="1" applyBorder="1" applyAlignment="1">
      <alignment horizontal="right"/>
    </xf>
    <xf numFmtId="3" fontId="6" fillId="0" borderId="0" xfId="0" applyNumberFormat="1" applyFont="1" applyBorder="1" applyAlignment="1">
      <alignment horizontal="right"/>
    </xf>
    <xf numFmtId="0" fontId="6" fillId="0" borderId="0" xfId="0" applyFont="1" applyBorder="1" applyAlignment="1">
      <alignment horizontal="right"/>
    </xf>
    <xf numFmtId="0" fontId="9" fillId="0" borderId="0" xfId="0" applyFont="1" applyBorder="1" applyAlignment="1">
      <alignment horizontal="right" vertical="center"/>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6" fillId="0" borderId="1" xfId="0" applyNumberFormat="1" applyFont="1" applyBorder="1" applyAlignment="1">
      <alignment horizontal="right" vertical="center" indent="7"/>
    </xf>
    <xf numFmtId="38" fontId="6" fillId="0" borderId="1" xfId="0" applyNumberFormat="1" applyFont="1" applyFill="1" applyBorder="1" applyAlignment="1">
      <alignment horizontal="right" vertical="center" indent="7"/>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9" fillId="0" borderId="15" xfId="0" applyFont="1" applyBorder="1" applyAlignment="1">
      <alignment horizontal="left" vertical="center"/>
    </xf>
    <xf numFmtId="0" fontId="9" fillId="0" borderId="16" xfId="0" applyFont="1" applyBorder="1" applyAlignment="1">
      <alignment horizontal="left" vertical="center"/>
    </xf>
    <xf numFmtId="0" fontId="13" fillId="0" borderId="3" xfId="0" applyFont="1" applyBorder="1" applyAlignment="1">
      <alignment horizontal="center" vertical="center"/>
    </xf>
    <xf numFmtId="0" fontId="14" fillId="0" borderId="6" xfId="0" applyFont="1" applyBorder="1" applyAlignment="1">
      <alignment horizontal="center" vertical="center"/>
    </xf>
    <xf numFmtId="0" fontId="14" fillId="0" borderId="4" xfId="0" applyFont="1" applyBorder="1" applyAlignment="1">
      <alignment horizontal="center" vertical="center"/>
    </xf>
    <xf numFmtId="0" fontId="9"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5" xfId="0" applyFont="1" applyBorder="1" applyAlignment="1">
      <alignment horizontal="center" vertical="center"/>
    </xf>
    <xf numFmtId="0" fontId="9" fillId="0" borderId="16" xfId="0" applyFont="1" applyBorder="1" applyAlignment="1">
      <alignment horizontal="center" vertical="center"/>
    </xf>
    <xf numFmtId="3" fontId="6" fillId="4" borderId="27" xfId="0" applyNumberFormat="1" applyFont="1" applyFill="1" applyBorder="1" applyAlignment="1">
      <alignment horizontal="center" vertical="center" wrapText="1"/>
    </xf>
    <xf numFmtId="3" fontId="6" fillId="4" borderId="28" xfId="0" applyNumberFormat="1" applyFont="1" applyFill="1" applyBorder="1" applyAlignment="1">
      <alignment horizontal="center" vertical="center"/>
    </xf>
    <xf numFmtId="3" fontId="6" fillId="4" borderId="2" xfId="0" applyNumberFormat="1" applyFont="1" applyFill="1" applyBorder="1" applyAlignment="1">
      <alignment horizontal="center" vertical="center"/>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9" fillId="0" borderId="3" xfId="0" applyFont="1" applyBorder="1" applyAlignment="1">
      <alignment horizontal="left" vertical="center" wrapText="1"/>
    </xf>
    <xf numFmtId="0" fontId="9" fillId="0" borderId="6" xfId="0" applyFont="1" applyBorder="1" applyAlignment="1">
      <alignment horizontal="left" vertical="center" wrapText="1"/>
    </xf>
    <xf numFmtId="0" fontId="6" fillId="0" borderId="4" xfId="0" applyFont="1" applyBorder="1" applyAlignment="1">
      <alignment wrapText="1"/>
    </xf>
    <xf numFmtId="0" fontId="9" fillId="0" borderId="4" xfId="0" applyFont="1" applyBorder="1" applyAlignment="1">
      <alignment horizontal="left" vertical="center" wrapText="1"/>
    </xf>
    <xf numFmtId="0" fontId="9" fillId="0" borderId="29" xfId="0" applyFont="1" applyBorder="1" applyAlignment="1">
      <alignment horizontal="center" vertical="center" wrapText="1"/>
    </xf>
    <xf numFmtId="164" fontId="6" fillId="0" borderId="30" xfId="0" applyNumberFormat="1" applyFont="1" applyBorder="1" applyAlignment="1">
      <alignment horizontal="right" vertical="center" indent="15"/>
    </xf>
    <xf numFmtId="164" fontId="6" fillId="0" borderId="31" xfId="0" applyNumberFormat="1" applyFont="1" applyBorder="1" applyAlignment="1">
      <alignment horizontal="right" vertical="center" indent="15"/>
    </xf>
    <xf numFmtId="164" fontId="6" fillId="0" borderId="33" xfId="0" applyNumberFormat="1" applyFont="1" applyBorder="1" applyAlignment="1">
      <alignment horizontal="right" vertical="center" indent="15"/>
    </xf>
    <xf numFmtId="164" fontId="6" fillId="0" borderId="34" xfId="0" applyNumberFormat="1" applyFont="1" applyBorder="1" applyAlignment="1">
      <alignment horizontal="right" vertical="center" indent="15"/>
    </xf>
    <xf numFmtId="164" fontId="6" fillId="0" borderId="35" xfId="0" applyNumberFormat="1" applyFont="1" applyBorder="1" applyAlignment="1">
      <alignment horizontal="right" vertical="center" indent="15"/>
    </xf>
    <xf numFmtId="164" fontId="6"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SDA161\AppData\Local\Temp\notes5AF09A\STB%20Reporting%2008082015-0814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in Metrics 1 (item 7)"/>
      <sheetName val="STB Report"/>
      <sheetName val="#Detail"/>
      <sheetName val="Totals Check_AAR Rec"/>
      <sheetName val="SQL"/>
    </sheetNames>
    <sheetDataSet>
      <sheetData sheetId="0">
        <row r="3">
          <cell r="A3">
            <v>0</v>
          </cell>
          <cell r="B3">
            <v>0</v>
          </cell>
          <cell r="C3" t="str">
            <v>Reporting Week:</v>
          </cell>
          <cell r="D3" t="str">
            <v>Date Week Began:</v>
          </cell>
        </row>
        <row r="4">
          <cell r="A4">
            <v>0</v>
          </cell>
          <cell r="B4">
            <v>0</v>
          </cell>
          <cell r="C4">
            <v>0</v>
          </cell>
          <cell r="D4" t="str">
            <v xml:space="preserve">Date Week Ended: </v>
          </cell>
        </row>
        <row r="5">
          <cell r="A5">
            <v>0</v>
          </cell>
          <cell r="B5">
            <v>0</v>
          </cell>
          <cell r="C5">
            <v>0</v>
          </cell>
        </row>
        <row r="6">
          <cell r="A6" t="str">
            <v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v>
          </cell>
          <cell r="B6">
            <v>0</v>
          </cell>
          <cell r="C6">
            <v>0</v>
          </cell>
          <cell r="D6">
            <v>0</v>
          </cell>
        </row>
        <row r="8">
          <cell r="A8" t="str">
            <v>State</v>
          </cell>
          <cell r="B8" t="str">
            <v xml:space="preserve"> Total Grain Cars Loaded and Billed For All Ordering Systems</v>
          </cell>
          <cell r="C8" t="str">
            <v>Total Grain Cars Loaded and Billed For Shuttle / Dedicated Train Service Ordering Systems</v>
          </cell>
          <cell r="D8" t="str">
            <v>Total Grain Cars Loaded and Billed For Ordering Systems Other Than Shuttle / Dedicated Train Service</v>
          </cell>
        </row>
        <row r="9">
          <cell r="A9" t="str">
            <v>AZ</v>
          </cell>
          <cell r="B9">
            <v>70</v>
          </cell>
          <cell r="C9">
            <v>0</v>
          </cell>
          <cell r="D9">
            <v>70</v>
          </cell>
        </row>
        <row r="10">
          <cell r="A10" t="str">
            <v>AR</v>
          </cell>
          <cell r="B10">
            <v>0</v>
          </cell>
          <cell r="C10">
            <v>0</v>
          </cell>
          <cell r="D10">
            <v>0</v>
          </cell>
        </row>
        <row r="11">
          <cell r="A11" t="str">
            <v>CA</v>
          </cell>
          <cell r="B11">
            <v>50</v>
          </cell>
          <cell r="C11">
            <v>0</v>
          </cell>
          <cell r="D11">
            <v>50</v>
          </cell>
        </row>
        <row r="12">
          <cell r="A12" t="str">
            <v>CO</v>
          </cell>
          <cell r="B12">
            <v>385</v>
          </cell>
          <cell r="C12">
            <v>109</v>
          </cell>
          <cell r="D12">
            <v>276</v>
          </cell>
        </row>
        <row r="13">
          <cell r="A13" t="str">
            <v>ID</v>
          </cell>
          <cell r="B13">
            <v>726</v>
          </cell>
          <cell r="C13">
            <v>208</v>
          </cell>
          <cell r="D13">
            <v>518</v>
          </cell>
        </row>
        <row r="14">
          <cell r="A14" t="str">
            <v>IL</v>
          </cell>
          <cell r="B14">
            <v>263</v>
          </cell>
          <cell r="C14">
            <v>227</v>
          </cell>
          <cell r="D14">
            <v>36</v>
          </cell>
        </row>
        <row r="15">
          <cell r="A15" t="str">
            <v>IA</v>
          </cell>
          <cell r="B15">
            <v>1077</v>
          </cell>
          <cell r="C15">
            <v>1077</v>
          </cell>
          <cell r="D15">
            <v>0</v>
          </cell>
        </row>
        <row r="16">
          <cell r="A16" t="str">
            <v>KS</v>
          </cell>
          <cell r="B16">
            <v>733</v>
          </cell>
          <cell r="C16">
            <v>544</v>
          </cell>
          <cell r="D16">
            <v>189</v>
          </cell>
        </row>
        <row r="17">
          <cell r="A17" t="str">
            <v>LA</v>
          </cell>
          <cell r="B17">
            <v>1</v>
          </cell>
          <cell r="C17">
            <v>0</v>
          </cell>
          <cell r="D17">
            <v>1</v>
          </cell>
        </row>
        <row r="18">
          <cell r="A18" t="str">
            <v>MN</v>
          </cell>
          <cell r="B18">
            <v>1311</v>
          </cell>
          <cell r="C18">
            <v>985</v>
          </cell>
          <cell r="D18">
            <v>326</v>
          </cell>
        </row>
        <row r="19">
          <cell r="A19" t="str">
            <v>MO</v>
          </cell>
          <cell r="B19">
            <v>220</v>
          </cell>
          <cell r="C19">
            <v>218</v>
          </cell>
          <cell r="D19">
            <v>2</v>
          </cell>
        </row>
        <row r="20">
          <cell r="A20" t="str">
            <v>MT</v>
          </cell>
          <cell r="B20">
            <v>6</v>
          </cell>
          <cell r="C20">
            <v>0</v>
          </cell>
          <cell r="D20">
            <v>6</v>
          </cell>
        </row>
        <row r="21">
          <cell r="A21" t="str">
            <v>NE</v>
          </cell>
          <cell r="B21">
            <v>516</v>
          </cell>
          <cell r="C21">
            <v>323</v>
          </cell>
          <cell r="D21">
            <v>193</v>
          </cell>
        </row>
        <row r="22">
          <cell r="A22" t="str">
            <v>NV</v>
          </cell>
          <cell r="B22">
            <v>4</v>
          </cell>
          <cell r="C22">
            <v>0</v>
          </cell>
          <cell r="D22">
            <v>4</v>
          </cell>
        </row>
        <row r="23">
          <cell r="A23" t="str">
            <v>NM</v>
          </cell>
          <cell r="B23">
            <v>0</v>
          </cell>
          <cell r="C23">
            <v>0</v>
          </cell>
          <cell r="D23">
            <v>0</v>
          </cell>
        </row>
        <row r="24">
          <cell r="A24" t="str">
            <v>OK</v>
          </cell>
          <cell r="B24">
            <v>0</v>
          </cell>
          <cell r="C24">
            <v>0</v>
          </cell>
          <cell r="D24">
            <v>0</v>
          </cell>
        </row>
        <row r="25">
          <cell r="A25" t="str">
            <v>OR</v>
          </cell>
          <cell r="B25">
            <v>0</v>
          </cell>
          <cell r="C25">
            <v>0</v>
          </cell>
          <cell r="D25">
            <v>0</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30" sqref="B30"/>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42224</v>
      </c>
    </row>
    <row r="4" spans="1:6" ht="13.5" thickBot="1" x14ac:dyDescent="0.25">
      <c r="A4" s="106"/>
      <c r="B4" s="111"/>
      <c r="C4" s="111"/>
      <c r="D4" s="26" t="s">
        <v>67</v>
      </c>
      <c r="E4" s="27">
        <v>42230</v>
      </c>
    </row>
    <row r="5" spans="1:6" ht="41.25" customHeight="1" thickBot="1" x14ac:dyDescent="0.25">
      <c r="A5" s="101" t="s">
        <v>72</v>
      </c>
      <c r="B5" s="104"/>
      <c r="C5" s="28"/>
      <c r="D5" s="29"/>
      <c r="E5" s="9"/>
      <c r="F5" s="29"/>
    </row>
    <row r="6" spans="1:6" ht="15.75" customHeight="1" x14ac:dyDescent="0.2">
      <c r="A6" s="10" t="s">
        <v>0</v>
      </c>
      <c r="B6" s="81">
        <v>31.1</v>
      </c>
      <c r="C6" s="92" t="s">
        <v>106</v>
      </c>
      <c r="D6" s="2" t="s">
        <v>136</v>
      </c>
      <c r="E6" s="9"/>
      <c r="F6" s="12"/>
    </row>
    <row r="7" spans="1:6" x14ac:dyDescent="0.2">
      <c r="A7" s="13" t="s">
        <v>5</v>
      </c>
      <c r="B7" s="82">
        <v>23.3</v>
      </c>
      <c r="C7" s="11"/>
      <c r="D7" s="2" t="s">
        <v>137</v>
      </c>
      <c r="E7" s="9"/>
      <c r="F7" s="12"/>
    </row>
    <row r="8" spans="1:6" x14ac:dyDescent="0.2">
      <c r="A8" s="13" t="s">
        <v>4</v>
      </c>
      <c r="B8" s="82">
        <v>26.2</v>
      </c>
      <c r="C8" s="11"/>
      <c r="D8" s="2" t="s">
        <v>138</v>
      </c>
      <c r="E8" s="9"/>
      <c r="F8" s="12"/>
    </row>
    <row r="9" spans="1:6" x14ac:dyDescent="0.2">
      <c r="A9" s="13" t="s">
        <v>3</v>
      </c>
      <c r="B9" s="82">
        <v>25.3</v>
      </c>
      <c r="C9" s="11"/>
      <c r="D9" s="2" t="s">
        <v>139</v>
      </c>
      <c r="E9" s="9"/>
      <c r="F9" s="12"/>
    </row>
    <row r="10" spans="1:6" x14ac:dyDescent="0.2">
      <c r="A10" s="13" t="s">
        <v>2</v>
      </c>
      <c r="B10" s="82">
        <v>23.1</v>
      </c>
      <c r="C10" s="11"/>
      <c r="D10" s="11"/>
      <c r="E10" s="9"/>
      <c r="F10" s="12"/>
    </row>
    <row r="11" spans="1:6" x14ac:dyDescent="0.2">
      <c r="A11" s="13" t="s">
        <v>1</v>
      </c>
      <c r="B11" s="82">
        <v>22.8</v>
      </c>
      <c r="C11" s="11"/>
      <c r="D11" s="11"/>
      <c r="E11" s="9"/>
      <c r="F11" s="12"/>
    </row>
    <row r="12" spans="1:6" x14ac:dyDescent="0.2">
      <c r="A12" s="13" t="s">
        <v>6</v>
      </c>
      <c r="B12" s="82">
        <v>22.6</v>
      </c>
      <c r="C12" s="11"/>
      <c r="D12" s="11"/>
      <c r="E12" s="9"/>
      <c r="F12" s="12"/>
    </row>
    <row r="13" spans="1:6" x14ac:dyDescent="0.2">
      <c r="A13" s="13" t="s">
        <v>7</v>
      </c>
      <c r="B13" s="82">
        <v>19.399999999999999</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3">
        <v>28.6</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2">
        <v>34.6</v>
      </c>
      <c r="C20" s="92" t="s">
        <v>106</v>
      </c>
      <c r="D20" s="2" t="s">
        <v>140</v>
      </c>
    </row>
    <row r="21" spans="1:4" x14ac:dyDescent="0.2">
      <c r="A21" s="22" t="s">
        <v>90</v>
      </c>
      <c r="B21" s="82">
        <v>28.7</v>
      </c>
      <c r="C21" s="31"/>
      <c r="D21" s="2" t="s">
        <v>141</v>
      </c>
    </row>
    <row r="22" spans="1:4" x14ac:dyDescent="0.2">
      <c r="A22" s="22" t="s">
        <v>91</v>
      </c>
      <c r="B22" s="82">
        <v>35.700000000000003</v>
      </c>
      <c r="C22" s="30"/>
      <c r="D22" s="2" t="s">
        <v>142</v>
      </c>
    </row>
    <row r="23" spans="1:4" x14ac:dyDescent="0.2">
      <c r="A23" s="22" t="s">
        <v>92</v>
      </c>
      <c r="B23" s="82">
        <v>32.299999999999997</v>
      </c>
      <c r="D23" s="2" t="s">
        <v>143</v>
      </c>
    </row>
    <row r="24" spans="1:4" x14ac:dyDescent="0.2">
      <c r="A24" s="22" t="s">
        <v>93</v>
      </c>
      <c r="B24" s="82">
        <v>28.6</v>
      </c>
      <c r="C24" s="20"/>
      <c r="D24" s="2" t="s">
        <v>144</v>
      </c>
    </row>
    <row r="25" spans="1:4" x14ac:dyDescent="0.2">
      <c r="A25" s="22" t="s">
        <v>94</v>
      </c>
      <c r="B25" s="84">
        <v>30.3</v>
      </c>
      <c r="C25" s="20"/>
      <c r="D25" s="2" t="s">
        <v>145</v>
      </c>
    </row>
    <row r="26" spans="1:4" x14ac:dyDescent="0.2">
      <c r="A26" s="22" t="s">
        <v>95</v>
      </c>
      <c r="B26" s="82">
        <v>33.799999999999997</v>
      </c>
      <c r="C26" s="20"/>
      <c r="D26" s="2" t="s">
        <v>146</v>
      </c>
    </row>
    <row r="27" spans="1:4" x14ac:dyDescent="0.2">
      <c r="A27" s="22" t="s">
        <v>96</v>
      </c>
      <c r="B27" s="82">
        <v>29.5</v>
      </c>
      <c r="C27" s="20"/>
      <c r="D27" s="20"/>
    </row>
    <row r="28" spans="1:4" x14ac:dyDescent="0.2">
      <c r="A28" s="22" t="s">
        <v>97</v>
      </c>
      <c r="B28" s="82">
        <v>29.7</v>
      </c>
      <c r="C28" s="20"/>
      <c r="D28" s="20"/>
    </row>
    <row r="29" spans="1:4" x14ac:dyDescent="0.2">
      <c r="A29" s="22" t="s">
        <v>98</v>
      </c>
      <c r="B29" s="82">
        <v>32</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7" zoomScaleNormal="100" workbookViewId="0">
      <selection activeCell="A48" sqref="A48"/>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42224</v>
      </c>
      <c r="F3" s="7"/>
    </row>
    <row r="4" spans="1:7" ht="15.75" customHeight="1" thickBot="1" x14ac:dyDescent="0.25">
      <c r="A4" s="106"/>
      <c r="B4" s="116"/>
      <c r="C4" s="116"/>
      <c r="D4" s="46" t="s">
        <v>67</v>
      </c>
      <c r="E4" s="47">
        <f>'Service Metrics (items 1-2)'!E4</f>
        <v>42230</v>
      </c>
    </row>
    <row r="5" spans="1:7" ht="28.5" customHeight="1" thickBot="1" x14ac:dyDescent="0.25">
      <c r="A5" s="101" t="s">
        <v>81</v>
      </c>
      <c r="B5" s="102"/>
      <c r="C5" s="28"/>
    </row>
    <row r="6" spans="1:7" ht="12.75" customHeight="1" x14ac:dyDescent="0.2">
      <c r="A6" s="37" t="s">
        <v>8</v>
      </c>
      <c r="B6" s="85">
        <v>22444</v>
      </c>
      <c r="C6" s="92" t="s">
        <v>106</v>
      </c>
      <c r="D6" s="2" t="s">
        <v>128</v>
      </c>
    </row>
    <row r="7" spans="1:7" ht="12.75" customHeight="1" x14ac:dyDescent="0.2">
      <c r="A7" s="38" t="s">
        <v>9</v>
      </c>
      <c r="B7" s="43">
        <v>103324</v>
      </c>
      <c r="C7" s="93"/>
      <c r="D7" s="2" t="s">
        <v>129</v>
      </c>
    </row>
    <row r="8" spans="1:7" ht="12.75" customHeight="1" x14ac:dyDescent="0.2">
      <c r="A8" s="38" t="s">
        <v>10</v>
      </c>
      <c r="B8" s="43">
        <v>11269</v>
      </c>
      <c r="C8" s="94"/>
      <c r="D8" s="2" t="s">
        <v>130</v>
      </c>
    </row>
    <row r="9" spans="1:7" ht="12.75" customHeight="1" x14ac:dyDescent="0.2">
      <c r="A9" s="38" t="s">
        <v>0</v>
      </c>
      <c r="B9" s="43">
        <v>14367</v>
      </c>
      <c r="C9" s="94"/>
      <c r="G9" s="48"/>
    </row>
    <row r="10" spans="1:7" ht="12.75" customHeight="1" x14ac:dyDescent="0.2">
      <c r="A10" s="38" t="s">
        <v>11</v>
      </c>
      <c r="B10" s="43">
        <v>13568</v>
      </c>
      <c r="C10" s="94"/>
      <c r="G10" s="49"/>
    </row>
    <row r="11" spans="1:7" ht="12.75" customHeight="1" x14ac:dyDescent="0.2">
      <c r="A11" s="38" t="s">
        <v>19</v>
      </c>
      <c r="B11" s="43">
        <v>45283</v>
      </c>
      <c r="C11" s="94"/>
    </row>
    <row r="12" spans="1:7" ht="12.75" customHeight="1" x14ac:dyDescent="0.2">
      <c r="A12" s="38" t="s">
        <v>12</v>
      </c>
      <c r="B12" s="43">
        <v>67630</v>
      </c>
      <c r="C12" s="94"/>
    </row>
    <row r="13" spans="1:7" ht="12.75" customHeight="1" x14ac:dyDescent="0.2">
      <c r="A13" s="38" t="s">
        <v>13</v>
      </c>
      <c r="B13" s="43">
        <f>14752+1</f>
        <v>14753</v>
      </c>
      <c r="C13" s="94"/>
    </row>
    <row r="14" spans="1:7" ht="12.75" customHeight="1" x14ac:dyDescent="0.2">
      <c r="A14" s="38" t="s">
        <v>14</v>
      </c>
      <c r="B14" s="43">
        <f>SUM(B6:B13)</f>
        <v>292638</v>
      </c>
      <c r="C14" s="94"/>
    </row>
    <row r="15" spans="1:7" ht="13.5" thickBot="1" x14ac:dyDescent="0.25">
      <c r="A15" s="9"/>
      <c r="B15" s="18"/>
      <c r="C15" s="95"/>
      <c r="D15" s="9"/>
      <c r="E15" s="9"/>
      <c r="F15" s="12"/>
      <c r="G15" s="39"/>
    </row>
    <row r="16" spans="1:7" ht="26.25" customHeight="1" thickBot="1" x14ac:dyDescent="0.25">
      <c r="A16" s="101" t="s">
        <v>63</v>
      </c>
      <c r="B16" s="102"/>
      <c r="C16" s="96"/>
      <c r="D16" s="33"/>
    </row>
    <row r="17" spans="1:8" x14ac:dyDescent="0.2">
      <c r="A17" s="37" t="s">
        <v>15</v>
      </c>
      <c r="B17" s="86">
        <v>16.8</v>
      </c>
      <c r="C17" s="92" t="s">
        <v>106</v>
      </c>
      <c r="D17" s="2" t="s">
        <v>131</v>
      </c>
    </row>
    <row r="18" spans="1:8" x14ac:dyDescent="0.2">
      <c r="A18" s="38" t="s">
        <v>16</v>
      </c>
      <c r="B18" s="86">
        <v>4.7</v>
      </c>
      <c r="C18" s="31"/>
      <c r="D18" s="2" t="s">
        <v>132</v>
      </c>
    </row>
    <row r="19" spans="1:8" x14ac:dyDescent="0.2">
      <c r="A19" s="38" t="s">
        <v>17</v>
      </c>
      <c r="B19" s="86">
        <v>16.899999999999999</v>
      </c>
      <c r="C19" s="31"/>
      <c r="D19" s="2" t="s">
        <v>133</v>
      </c>
    </row>
    <row r="20" spans="1:8" x14ac:dyDescent="0.2">
      <c r="A20" s="38" t="s">
        <v>25</v>
      </c>
      <c r="B20" s="86">
        <v>10</v>
      </c>
      <c r="C20" s="20"/>
      <c r="D20" s="2" t="s">
        <v>134</v>
      </c>
    </row>
    <row r="21" spans="1:8" x14ac:dyDescent="0.2">
      <c r="A21" s="38" t="s">
        <v>18</v>
      </c>
      <c r="B21" s="86">
        <v>20.5</v>
      </c>
      <c r="C21" s="20"/>
      <c r="D21" s="20"/>
    </row>
    <row r="22" spans="1:8" x14ac:dyDescent="0.2">
      <c r="A22" s="38" t="s">
        <v>57</v>
      </c>
      <c r="B22" s="86">
        <v>12.7</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87">
        <v>1</v>
      </c>
      <c r="C28" s="87">
        <v>1</v>
      </c>
      <c r="D28" s="87">
        <v>1</v>
      </c>
      <c r="E28" s="87">
        <v>0</v>
      </c>
      <c r="F28" s="87">
        <v>3</v>
      </c>
      <c r="G28" s="123" t="s">
        <v>135</v>
      </c>
      <c r="H28" s="91">
        <f>SUM(B28:F28)</f>
        <v>6</v>
      </c>
    </row>
    <row r="29" spans="1:8" x14ac:dyDescent="0.2">
      <c r="A29" s="13" t="s">
        <v>5</v>
      </c>
      <c r="B29" s="88">
        <v>2</v>
      </c>
      <c r="C29" s="88">
        <v>2</v>
      </c>
      <c r="D29" s="89">
        <v>1</v>
      </c>
      <c r="E29" s="89">
        <v>0</v>
      </c>
      <c r="F29" s="88">
        <v>5</v>
      </c>
      <c r="G29" s="124"/>
      <c r="H29" s="91">
        <f t="shared" ref="H29:H35" si="0">SUM(B29:F29)</f>
        <v>10</v>
      </c>
    </row>
    <row r="30" spans="1:8" x14ac:dyDescent="0.2">
      <c r="A30" s="13" t="s">
        <v>4</v>
      </c>
      <c r="B30" s="88">
        <v>3</v>
      </c>
      <c r="C30" s="88">
        <v>2</v>
      </c>
      <c r="D30" s="89">
        <v>2</v>
      </c>
      <c r="E30" s="89">
        <v>1</v>
      </c>
      <c r="F30" s="88">
        <v>11</v>
      </c>
      <c r="G30" s="124"/>
      <c r="H30" s="91">
        <f t="shared" si="0"/>
        <v>19</v>
      </c>
    </row>
    <row r="31" spans="1:8" x14ac:dyDescent="0.2">
      <c r="A31" s="13" t="s">
        <v>3</v>
      </c>
      <c r="B31" s="88">
        <v>0</v>
      </c>
      <c r="C31" s="88">
        <v>0</v>
      </c>
      <c r="D31" s="89">
        <v>2</v>
      </c>
      <c r="E31" s="89">
        <v>0</v>
      </c>
      <c r="F31" s="88">
        <v>4</v>
      </c>
      <c r="G31" s="124"/>
      <c r="H31" s="91">
        <f t="shared" si="0"/>
        <v>6</v>
      </c>
    </row>
    <row r="32" spans="1:8" x14ac:dyDescent="0.2">
      <c r="A32" s="13" t="s">
        <v>2</v>
      </c>
      <c r="B32" s="88">
        <v>0</v>
      </c>
      <c r="C32" s="88">
        <v>2</v>
      </c>
      <c r="D32" s="89">
        <v>0</v>
      </c>
      <c r="E32" s="89">
        <v>0</v>
      </c>
      <c r="F32" s="88">
        <v>2</v>
      </c>
      <c r="G32" s="124"/>
      <c r="H32" s="91">
        <f t="shared" si="0"/>
        <v>4</v>
      </c>
    </row>
    <row r="33" spans="1:8" x14ac:dyDescent="0.2">
      <c r="A33" s="13" t="s">
        <v>1</v>
      </c>
      <c r="B33" s="88">
        <v>1</v>
      </c>
      <c r="C33" s="88">
        <v>3</v>
      </c>
      <c r="D33" s="88">
        <v>1</v>
      </c>
      <c r="E33" s="88">
        <v>0</v>
      </c>
      <c r="F33" s="88">
        <v>1</v>
      </c>
      <c r="G33" s="124"/>
      <c r="H33" s="91">
        <f t="shared" si="0"/>
        <v>6</v>
      </c>
    </row>
    <row r="34" spans="1:8" x14ac:dyDescent="0.2">
      <c r="A34" s="13" t="s">
        <v>20</v>
      </c>
      <c r="B34" s="88">
        <v>1</v>
      </c>
      <c r="C34" s="88">
        <v>1</v>
      </c>
      <c r="D34" s="88">
        <v>0</v>
      </c>
      <c r="E34" s="88">
        <v>0</v>
      </c>
      <c r="F34" s="88">
        <v>14</v>
      </c>
      <c r="G34" s="124"/>
      <c r="H34" s="91">
        <f t="shared" si="0"/>
        <v>16</v>
      </c>
    </row>
    <row r="35" spans="1:8" x14ac:dyDescent="0.2">
      <c r="A35" s="13" t="s">
        <v>75</v>
      </c>
      <c r="B35" s="88">
        <v>1</v>
      </c>
      <c r="C35" s="88">
        <v>5</v>
      </c>
      <c r="D35" s="88">
        <v>3</v>
      </c>
      <c r="E35" s="88">
        <v>0</v>
      </c>
      <c r="F35" s="88">
        <v>20</v>
      </c>
      <c r="G35" s="124"/>
      <c r="H35" s="91">
        <f t="shared" si="0"/>
        <v>29</v>
      </c>
    </row>
    <row r="36" spans="1:8" x14ac:dyDescent="0.2">
      <c r="A36" s="13" t="s">
        <v>14</v>
      </c>
      <c r="B36" s="90">
        <f>SUM(B28:B35)</f>
        <v>9</v>
      </c>
      <c r="C36" s="90">
        <f t="shared" ref="C36:F36" si="1">SUM(C28:C35)</f>
        <v>16</v>
      </c>
      <c r="D36" s="90">
        <f t="shared" si="1"/>
        <v>10</v>
      </c>
      <c r="E36" s="90">
        <f t="shared" si="1"/>
        <v>1</v>
      </c>
      <c r="F36" s="90">
        <f t="shared" si="1"/>
        <v>60</v>
      </c>
      <c r="G36" s="125"/>
      <c r="H36" s="90">
        <f>SUM(H28:H35)</f>
        <v>96</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2"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63</v>
      </c>
      <c r="C44" s="42">
        <v>27</v>
      </c>
      <c r="D44" s="42">
        <v>511</v>
      </c>
      <c r="E44" s="42">
        <v>19</v>
      </c>
    </row>
    <row r="45" spans="1:8" x14ac:dyDescent="0.2">
      <c r="A45" s="38" t="s">
        <v>15</v>
      </c>
      <c r="B45" s="43">
        <v>25</v>
      </c>
      <c r="C45" s="43">
        <v>141</v>
      </c>
      <c r="D45" s="43">
        <v>598</v>
      </c>
      <c r="E45" s="43">
        <v>581</v>
      </c>
    </row>
    <row r="46" spans="1:8" x14ac:dyDescent="0.2">
      <c r="A46" s="38" t="s">
        <v>16</v>
      </c>
      <c r="B46" s="43">
        <v>90</v>
      </c>
      <c r="C46" s="43">
        <v>173</v>
      </c>
      <c r="D46" s="43">
        <v>222</v>
      </c>
      <c r="E46" s="43">
        <v>441</v>
      </c>
    </row>
    <row r="47" spans="1:8" x14ac:dyDescent="0.2">
      <c r="A47" s="38" t="s">
        <v>25</v>
      </c>
      <c r="B47" s="43">
        <v>3</v>
      </c>
      <c r="C47" s="43">
        <v>17</v>
      </c>
      <c r="D47" s="43">
        <v>7</v>
      </c>
      <c r="E47" s="43">
        <v>152</v>
      </c>
    </row>
    <row r="48" spans="1:8" x14ac:dyDescent="0.2">
      <c r="A48" s="38" t="s">
        <v>18</v>
      </c>
      <c r="B48" s="43">
        <v>10</v>
      </c>
      <c r="C48" s="43">
        <v>59</v>
      </c>
      <c r="D48" s="43">
        <v>274</v>
      </c>
      <c r="E48" s="43">
        <v>300</v>
      </c>
    </row>
    <row r="49" spans="1:5" x14ac:dyDescent="0.2">
      <c r="A49" s="38" t="s">
        <v>17</v>
      </c>
      <c r="B49" s="43">
        <v>70</v>
      </c>
      <c r="C49" s="43">
        <v>44</v>
      </c>
      <c r="D49" s="43">
        <v>1247</v>
      </c>
      <c r="E49" s="43">
        <v>695</v>
      </c>
    </row>
    <row r="50" spans="1:5" x14ac:dyDescent="0.2">
      <c r="A50" s="38" t="s">
        <v>7</v>
      </c>
      <c r="B50" s="43">
        <v>1532</v>
      </c>
      <c r="C50" s="43">
        <v>1927</v>
      </c>
      <c r="D50" s="43">
        <v>9966</v>
      </c>
      <c r="E50" s="43">
        <v>9393</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B30" sqref="B30"/>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42224</v>
      </c>
    </row>
    <row r="4" spans="1:6" ht="13.5" thickBot="1" x14ac:dyDescent="0.25">
      <c r="A4" s="106"/>
      <c r="B4" s="116"/>
      <c r="C4" s="111"/>
      <c r="D4" s="46" t="s">
        <v>67</v>
      </c>
      <c r="E4" s="47">
        <f>'Service Metrics (items 1-2)'!E4</f>
        <v>42230</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f>ROUND(IF(ISERROR(VLOOKUP($A9,'[1]Grain Metrics 1 (item 7)'!$A$3:$D$25,2,FALSE)),0,VLOOKUP($A9,'[1]Grain Metrics 1 (item 7)'!$A$3:$D$25,2,FALSE)),0)</f>
        <v>70</v>
      </c>
      <c r="C9" s="4">
        <f>ROUND(IF(ISERROR(VLOOKUP($A9,'[1]Grain Metrics 1 (item 7)'!$A$3:$D$25,3,FALSE)),0,VLOOKUP($A9,'[1]Grain Metrics 1 (item 7)'!$A$3:$D$25,3,FALSE)),0)</f>
        <v>0</v>
      </c>
      <c r="D9" s="4">
        <f>ROUND(IF(ISERROR(VLOOKUP($A9,'[1]Grain Metrics 1 (item 7)'!$A$3:$D$25,4,FALSE)),0,VLOOKUP($A9,'[1]Grain Metrics 1 (item 7)'!$A$3:$D$25,4,FALSE)),0)</f>
        <v>70</v>
      </c>
    </row>
    <row r="10" spans="1:6" x14ac:dyDescent="0.2">
      <c r="A10" s="70" t="s">
        <v>29</v>
      </c>
      <c r="B10" s="73">
        <v>0</v>
      </c>
      <c r="C10" s="73">
        <v>0</v>
      </c>
      <c r="D10" s="73">
        <v>0</v>
      </c>
    </row>
    <row r="11" spans="1:6" x14ac:dyDescent="0.2">
      <c r="A11" s="69" t="s">
        <v>27</v>
      </c>
      <c r="B11" s="4">
        <v>50</v>
      </c>
      <c r="C11" s="4">
        <v>0</v>
      </c>
      <c r="D11" s="4">
        <v>50</v>
      </c>
    </row>
    <row r="12" spans="1:6" x14ac:dyDescent="0.2">
      <c r="A12" s="70" t="s">
        <v>28</v>
      </c>
      <c r="B12" s="73">
        <v>385</v>
      </c>
      <c r="C12" s="73">
        <v>109</v>
      </c>
      <c r="D12" s="73">
        <v>276</v>
      </c>
    </row>
    <row r="13" spans="1:6" x14ac:dyDescent="0.2">
      <c r="A13" s="69" t="s">
        <v>30</v>
      </c>
      <c r="B13" s="4">
        <v>726</v>
      </c>
      <c r="C13" s="4">
        <v>208</v>
      </c>
      <c r="D13" s="4">
        <v>518</v>
      </c>
    </row>
    <row r="14" spans="1:6" x14ac:dyDescent="0.2">
      <c r="A14" s="70" t="s">
        <v>31</v>
      </c>
      <c r="B14" s="73">
        <v>263</v>
      </c>
      <c r="C14" s="73">
        <v>227</v>
      </c>
      <c r="D14" s="73">
        <v>36</v>
      </c>
    </row>
    <row r="15" spans="1:6" x14ac:dyDescent="0.2">
      <c r="A15" s="69" t="s">
        <v>32</v>
      </c>
      <c r="B15" s="74">
        <v>1077</v>
      </c>
      <c r="C15" s="74">
        <v>1077</v>
      </c>
      <c r="D15" s="74">
        <v>0</v>
      </c>
    </row>
    <row r="16" spans="1:6" x14ac:dyDescent="0.2">
      <c r="A16" s="70" t="s">
        <v>33</v>
      </c>
      <c r="B16" s="5">
        <v>733</v>
      </c>
      <c r="C16" s="5">
        <v>544</v>
      </c>
      <c r="D16" s="5">
        <v>189</v>
      </c>
    </row>
    <row r="17" spans="1:4" x14ac:dyDescent="0.2">
      <c r="A17" s="69" t="s">
        <v>34</v>
      </c>
      <c r="B17" s="4">
        <v>1</v>
      </c>
      <c r="C17" s="4">
        <v>0</v>
      </c>
      <c r="D17" s="4">
        <v>1</v>
      </c>
    </row>
    <row r="18" spans="1:4" x14ac:dyDescent="0.2">
      <c r="A18" s="70" t="s">
        <v>35</v>
      </c>
      <c r="B18" s="73">
        <v>1311</v>
      </c>
      <c r="C18" s="73">
        <v>985</v>
      </c>
      <c r="D18" s="73">
        <v>326</v>
      </c>
    </row>
    <row r="19" spans="1:4" x14ac:dyDescent="0.2">
      <c r="A19" s="69" t="s">
        <v>36</v>
      </c>
      <c r="B19" s="74">
        <v>220</v>
      </c>
      <c r="C19" s="74">
        <v>218</v>
      </c>
      <c r="D19" s="74">
        <v>2</v>
      </c>
    </row>
    <row r="20" spans="1:4" x14ac:dyDescent="0.2">
      <c r="A20" s="70" t="s">
        <v>37</v>
      </c>
      <c r="B20" s="5">
        <v>6</v>
      </c>
      <c r="C20" s="5">
        <v>0</v>
      </c>
      <c r="D20" s="5">
        <v>6</v>
      </c>
    </row>
    <row r="21" spans="1:4" x14ac:dyDescent="0.2">
      <c r="A21" s="69" t="s">
        <v>38</v>
      </c>
      <c r="B21" s="4">
        <v>516</v>
      </c>
      <c r="C21" s="4">
        <v>323</v>
      </c>
      <c r="D21" s="4">
        <v>193</v>
      </c>
    </row>
    <row r="22" spans="1:4" x14ac:dyDescent="0.2">
      <c r="A22" s="70" t="s">
        <v>39</v>
      </c>
      <c r="B22" s="5">
        <v>4</v>
      </c>
      <c r="C22" s="5">
        <v>0</v>
      </c>
      <c r="D22" s="5">
        <v>4</v>
      </c>
    </row>
    <row r="23" spans="1:4" x14ac:dyDescent="0.2">
      <c r="A23" s="69" t="s">
        <v>40</v>
      </c>
      <c r="B23" s="74">
        <v>0</v>
      </c>
      <c r="C23" s="74">
        <v>0</v>
      </c>
      <c r="D23" s="74">
        <v>0</v>
      </c>
    </row>
    <row r="24" spans="1:4" x14ac:dyDescent="0.2">
      <c r="A24" s="70" t="s">
        <v>41</v>
      </c>
      <c r="B24" s="73">
        <v>0</v>
      </c>
      <c r="C24" s="73">
        <v>0</v>
      </c>
      <c r="D24" s="73">
        <v>0</v>
      </c>
    </row>
    <row r="25" spans="1:4" x14ac:dyDescent="0.2">
      <c r="A25" s="69" t="s">
        <v>42</v>
      </c>
      <c r="B25" s="4">
        <v>0</v>
      </c>
      <c r="C25" s="4">
        <v>0</v>
      </c>
      <c r="D25" s="4">
        <v>0</v>
      </c>
    </row>
    <row r="26" spans="1:4" x14ac:dyDescent="0.2">
      <c r="A26" s="70" t="s">
        <v>43</v>
      </c>
      <c r="B26" s="5">
        <v>31</v>
      </c>
      <c r="C26" s="5">
        <v>0</v>
      </c>
      <c r="D26" s="5">
        <v>31</v>
      </c>
    </row>
    <row r="27" spans="1:4" x14ac:dyDescent="0.2">
      <c r="A27" s="69" t="s">
        <v>44</v>
      </c>
      <c r="B27" s="4">
        <v>36</v>
      </c>
      <c r="C27" s="4">
        <v>0</v>
      </c>
      <c r="D27" s="4">
        <v>36</v>
      </c>
    </row>
    <row r="28" spans="1:4" x14ac:dyDescent="0.2">
      <c r="A28" s="70" t="s">
        <v>45</v>
      </c>
      <c r="B28" s="73">
        <v>19</v>
      </c>
      <c r="C28" s="73">
        <v>0</v>
      </c>
      <c r="D28" s="73">
        <v>19</v>
      </c>
    </row>
    <row r="29" spans="1:4" x14ac:dyDescent="0.2">
      <c r="A29" s="69" t="s">
        <v>46</v>
      </c>
      <c r="B29" s="74">
        <v>11</v>
      </c>
      <c r="C29" s="74">
        <v>0</v>
      </c>
      <c r="D29" s="74">
        <v>11</v>
      </c>
    </row>
    <row r="30" spans="1:4" x14ac:dyDescent="0.2">
      <c r="A30" s="70" t="s">
        <v>47</v>
      </c>
      <c r="B30" s="5">
        <v>3</v>
      </c>
      <c r="C30" s="5">
        <v>0</v>
      </c>
      <c r="D30" s="5">
        <v>3</v>
      </c>
    </row>
    <row r="31" spans="1:4" x14ac:dyDescent="0.2">
      <c r="A31" s="69" t="s">
        <v>48</v>
      </c>
      <c r="B31" s="4">
        <v>3</v>
      </c>
      <c r="C31" s="4">
        <v>0</v>
      </c>
      <c r="D31" s="4">
        <v>3</v>
      </c>
    </row>
    <row r="32" spans="1:4" x14ac:dyDescent="0.2">
      <c r="A32" s="75" t="s">
        <v>14</v>
      </c>
      <c r="B32" s="76">
        <f>SUM(B9:B31)</f>
        <v>5465</v>
      </c>
      <c r="C32" s="76">
        <f>SUM(C9:C31)</f>
        <v>3691</v>
      </c>
      <c r="D32" s="76">
        <f>SUM(D9:D31)</f>
        <v>1774</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Normal="100" workbookViewId="0">
      <selection activeCell="B30" sqref="B30"/>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42224</v>
      </c>
      <c r="F3" s="32"/>
      <c r="G3" s="32"/>
    </row>
    <row r="4" spans="1:7" ht="13.5" thickBot="1" x14ac:dyDescent="0.25">
      <c r="A4" s="106"/>
      <c r="B4" s="116"/>
      <c r="C4" s="116"/>
      <c r="D4" s="46" t="s">
        <v>67</v>
      </c>
      <c r="E4" s="47">
        <f>'Service Metrics (items 1-2)'!E4</f>
        <v>42230</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12</v>
      </c>
      <c r="C9" s="79">
        <v>2</v>
      </c>
      <c r="D9" s="79">
        <v>0</v>
      </c>
      <c r="E9" s="79">
        <v>110</v>
      </c>
      <c r="F9" s="97">
        <v>0</v>
      </c>
      <c r="G9" s="97">
        <v>0</v>
      </c>
    </row>
    <row r="10" spans="1:7" x14ac:dyDescent="0.2">
      <c r="A10" s="70" t="s">
        <v>29</v>
      </c>
      <c r="B10" s="98">
        <v>0</v>
      </c>
      <c r="C10" s="98">
        <v>0</v>
      </c>
      <c r="D10" s="98">
        <v>12</v>
      </c>
      <c r="E10" s="98">
        <v>12</v>
      </c>
      <c r="F10" s="99">
        <v>0</v>
      </c>
      <c r="G10" s="99">
        <v>0</v>
      </c>
    </row>
    <row r="11" spans="1:7" x14ac:dyDescent="0.2">
      <c r="A11" s="69" t="s">
        <v>27</v>
      </c>
      <c r="B11" s="79">
        <v>0</v>
      </c>
      <c r="C11" s="79">
        <v>0</v>
      </c>
      <c r="D11" s="79">
        <v>0</v>
      </c>
      <c r="E11" s="79">
        <v>2</v>
      </c>
      <c r="F11" s="97">
        <v>0</v>
      </c>
      <c r="G11" s="97">
        <v>0</v>
      </c>
    </row>
    <row r="12" spans="1:7" x14ac:dyDescent="0.2">
      <c r="A12" s="70" t="s">
        <v>28</v>
      </c>
      <c r="B12" s="98">
        <v>271</v>
      </c>
      <c r="C12" s="98">
        <v>2</v>
      </c>
      <c r="D12" s="98">
        <v>5</v>
      </c>
      <c r="E12" s="98">
        <v>32</v>
      </c>
      <c r="F12" s="99">
        <v>0</v>
      </c>
      <c r="G12" s="99">
        <v>0</v>
      </c>
    </row>
    <row r="13" spans="1:7" x14ac:dyDescent="0.2">
      <c r="A13" s="69" t="s">
        <v>30</v>
      </c>
      <c r="B13" s="79">
        <v>248</v>
      </c>
      <c r="C13" s="79">
        <v>0</v>
      </c>
      <c r="D13" s="79">
        <v>81</v>
      </c>
      <c r="E13" s="79">
        <v>202</v>
      </c>
      <c r="F13" s="97">
        <v>0</v>
      </c>
      <c r="G13" s="97">
        <v>0</v>
      </c>
    </row>
    <row r="14" spans="1:7" x14ac:dyDescent="0.2">
      <c r="A14" s="70" t="s">
        <v>31</v>
      </c>
      <c r="B14" s="98">
        <v>11</v>
      </c>
      <c r="C14" s="98">
        <v>0</v>
      </c>
      <c r="D14" s="98">
        <v>0</v>
      </c>
      <c r="E14" s="98">
        <v>60</v>
      </c>
      <c r="F14" s="99">
        <v>0</v>
      </c>
      <c r="G14" s="99">
        <v>0</v>
      </c>
    </row>
    <row r="15" spans="1:7" x14ac:dyDescent="0.2">
      <c r="A15" s="69" t="s">
        <v>32</v>
      </c>
      <c r="B15" s="79">
        <v>0</v>
      </c>
      <c r="C15" s="79">
        <v>0</v>
      </c>
      <c r="D15" s="79">
        <v>0</v>
      </c>
      <c r="E15" s="79">
        <v>34</v>
      </c>
      <c r="F15" s="97">
        <v>0</v>
      </c>
      <c r="G15" s="97">
        <v>0</v>
      </c>
    </row>
    <row r="16" spans="1:7" x14ac:dyDescent="0.2">
      <c r="A16" s="70" t="s">
        <v>33</v>
      </c>
      <c r="B16" s="100">
        <v>424</v>
      </c>
      <c r="C16" s="100">
        <v>0</v>
      </c>
      <c r="D16" s="100">
        <v>140</v>
      </c>
      <c r="E16" s="100">
        <v>77</v>
      </c>
      <c r="F16" s="99">
        <v>0</v>
      </c>
      <c r="G16" s="99">
        <v>0</v>
      </c>
    </row>
    <row r="17" spans="1:7" x14ac:dyDescent="0.2">
      <c r="A17" s="69" t="s">
        <v>34</v>
      </c>
      <c r="B17" s="79">
        <v>0</v>
      </c>
      <c r="C17" s="79">
        <v>0</v>
      </c>
      <c r="D17" s="79">
        <v>0</v>
      </c>
      <c r="E17" s="79">
        <v>0</v>
      </c>
      <c r="F17" s="97">
        <v>0</v>
      </c>
      <c r="G17" s="97">
        <v>0</v>
      </c>
    </row>
    <row r="18" spans="1:7" x14ac:dyDescent="0.2">
      <c r="A18" s="70" t="s">
        <v>35</v>
      </c>
      <c r="B18" s="98">
        <v>134</v>
      </c>
      <c r="C18" s="98">
        <v>1</v>
      </c>
      <c r="D18" s="98">
        <v>0</v>
      </c>
      <c r="E18" s="98">
        <v>43</v>
      </c>
      <c r="F18" s="99">
        <v>0</v>
      </c>
      <c r="G18" s="99">
        <v>0</v>
      </c>
    </row>
    <row r="19" spans="1:7" x14ac:dyDescent="0.2">
      <c r="A19" s="69" t="s">
        <v>36</v>
      </c>
      <c r="B19" s="79">
        <v>59</v>
      </c>
      <c r="C19" s="79">
        <v>2</v>
      </c>
      <c r="D19" s="79">
        <v>50</v>
      </c>
      <c r="E19" s="79">
        <v>49</v>
      </c>
      <c r="F19" s="97">
        <v>0</v>
      </c>
      <c r="G19" s="97">
        <v>0</v>
      </c>
    </row>
    <row r="20" spans="1:7" x14ac:dyDescent="0.2">
      <c r="A20" s="70" t="s">
        <v>37</v>
      </c>
      <c r="B20" s="98">
        <v>11</v>
      </c>
      <c r="C20" s="98">
        <v>0</v>
      </c>
      <c r="D20" s="98">
        <v>0</v>
      </c>
      <c r="E20" s="98">
        <v>13</v>
      </c>
      <c r="F20" s="99">
        <v>0</v>
      </c>
      <c r="G20" s="99">
        <v>0</v>
      </c>
    </row>
    <row r="21" spans="1:7" x14ac:dyDescent="0.2">
      <c r="A21" s="69" t="s">
        <v>38</v>
      </c>
      <c r="B21" s="79">
        <v>319</v>
      </c>
      <c r="C21" s="79">
        <v>0</v>
      </c>
      <c r="D21" s="79">
        <v>10</v>
      </c>
      <c r="E21" s="79">
        <v>115</v>
      </c>
      <c r="F21" s="97">
        <v>0</v>
      </c>
      <c r="G21" s="97">
        <v>0</v>
      </c>
    </row>
    <row r="22" spans="1:7" x14ac:dyDescent="0.2">
      <c r="A22" s="70" t="s">
        <v>39</v>
      </c>
      <c r="B22" s="98">
        <v>3</v>
      </c>
      <c r="C22" s="98">
        <v>2</v>
      </c>
      <c r="D22" s="98">
        <v>0</v>
      </c>
      <c r="E22" s="98">
        <v>6</v>
      </c>
      <c r="F22" s="98">
        <v>0</v>
      </c>
      <c r="G22" s="99">
        <v>0</v>
      </c>
    </row>
    <row r="23" spans="1:7" x14ac:dyDescent="0.2">
      <c r="A23" s="69" t="s">
        <v>40</v>
      </c>
      <c r="B23" s="79">
        <v>0</v>
      </c>
      <c r="C23" s="79">
        <v>0</v>
      </c>
      <c r="D23" s="79">
        <v>0</v>
      </c>
      <c r="E23" s="79">
        <v>0</v>
      </c>
      <c r="F23" s="79">
        <v>0</v>
      </c>
      <c r="G23" s="97">
        <v>0</v>
      </c>
    </row>
    <row r="24" spans="1:7" x14ac:dyDescent="0.2">
      <c r="A24" s="70" t="s">
        <v>41</v>
      </c>
      <c r="B24" s="98">
        <v>35</v>
      </c>
      <c r="C24" s="98">
        <v>0</v>
      </c>
      <c r="D24" s="98">
        <v>0</v>
      </c>
      <c r="E24" s="98">
        <v>0</v>
      </c>
      <c r="F24" s="99">
        <v>0</v>
      </c>
      <c r="G24" s="99">
        <v>0</v>
      </c>
    </row>
    <row r="25" spans="1:7" x14ac:dyDescent="0.2">
      <c r="A25" s="69" t="s">
        <v>42</v>
      </c>
      <c r="B25" s="79">
        <v>8</v>
      </c>
      <c r="C25" s="79">
        <v>0</v>
      </c>
      <c r="D25" s="79">
        <v>3</v>
      </c>
      <c r="E25" s="79">
        <v>0</v>
      </c>
      <c r="F25" s="97">
        <v>0</v>
      </c>
      <c r="G25" s="97">
        <v>0</v>
      </c>
    </row>
    <row r="26" spans="1:7" x14ac:dyDescent="0.2">
      <c r="A26" s="70" t="s">
        <v>43</v>
      </c>
      <c r="B26" s="98">
        <v>0</v>
      </c>
      <c r="C26" s="98">
        <v>0</v>
      </c>
      <c r="D26" s="98">
        <v>0</v>
      </c>
      <c r="E26" s="98">
        <v>0</v>
      </c>
      <c r="F26" s="98">
        <v>0</v>
      </c>
      <c r="G26" s="99">
        <v>0</v>
      </c>
    </row>
    <row r="27" spans="1:7" x14ac:dyDescent="0.2">
      <c r="A27" s="69" t="s">
        <v>44</v>
      </c>
      <c r="B27" s="79">
        <v>118</v>
      </c>
      <c r="C27" s="79">
        <v>0</v>
      </c>
      <c r="D27" s="79">
        <v>60</v>
      </c>
      <c r="E27" s="79">
        <v>39</v>
      </c>
      <c r="F27" s="97">
        <v>0</v>
      </c>
      <c r="G27" s="97">
        <v>0</v>
      </c>
    </row>
    <row r="28" spans="1:7" x14ac:dyDescent="0.2">
      <c r="A28" s="70" t="s">
        <v>45</v>
      </c>
      <c r="B28" s="98">
        <v>11</v>
      </c>
      <c r="C28" s="98">
        <v>0</v>
      </c>
      <c r="D28" s="98">
        <v>0</v>
      </c>
      <c r="E28" s="98">
        <v>2</v>
      </c>
      <c r="F28" s="99">
        <v>0</v>
      </c>
      <c r="G28" s="99">
        <v>0</v>
      </c>
    </row>
    <row r="29" spans="1:7" x14ac:dyDescent="0.2">
      <c r="A29" s="69" t="s">
        <v>46</v>
      </c>
      <c r="B29" s="79">
        <v>0</v>
      </c>
      <c r="C29" s="79">
        <v>0</v>
      </c>
      <c r="D29" s="79">
        <v>0</v>
      </c>
      <c r="E29" s="79">
        <v>1</v>
      </c>
      <c r="F29" s="97">
        <v>0</v>
      </c>
      <c r="G29" s="97">
        <v>0</v>
      </c>
    </row>
    <row r="30" spans="1:7" x14ac:dyDescent="0.2">
      <c r="A30" s="70" t="s">
        <v>47</v>
      </c>
      <c r="B30" s="98">
        <v>363</v>
      </c>
      <c r="C30" s="98">
        <v>0</v>
      </c>
      <c r="D30" s="98">
        <v>356</v>
      </c>
      <c r="E30" s="98">
        <v>50</v>
      </c>
      <c r="F30" s="99">
        <v>0</v>
      </c>
      <c r="G30" s="99">
        <v>0</v>
      </c>
    </row>
    <row r="31" spans="1:7" x14ac:dyDescent="0.2">
      <c r="A31" s="69" t="s">
        <v>48</v>
      </c>
      <c r="B31" s="79">
        <v>12</v>
      </c>
      <c r="C31" s="79">
        <v>2</v>
      </c>
      <c r="D31" s="79">
        <v>0</v>
      </c>
      <c r="E31" s="79">
        <v>5</v>
      </c>
      <c r="F31" s="97">
        <v>0</v>
      </c>
      <c r="G31" s="97">
        <v>0</v>
      </c>
    </row>
    <row r="32" spans="1:7" x14ac:dyDescent="0.2">
      <c r="A32" s="71" t="s">
        <v>49</v>
      </c>
      <c r="B32" s="80">
        <f>SUM(B9:B31)</f>
        <v>2039</v>
      </c>
      <c r="C32" s="80">
        <v>0</v>
      </c>
      <c r="D32" s="80">
        <f>SUM(D9:D31)</f>
        <v>717</v>
      </c>
      <c r="E32" s="80">
        <f>SUM(E9:E31)</f>
        <v>852</v>
      </c>
      <c r="F32" s="80">
        <f>SUM(F9:F31)</f>
        <v>0</v>
      </c>
      <c r="G32" s="80">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30" sqref="B30"/>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42224</v>
      </c>
      <c r="F3" s="32"/>
    </row>
    <row r="4" spans="1:6" ht="13.5" thickBot="1" x14ac:dyDescent="0.25">
      <c r="A4" s="106"/>
      <c r="B4" s="116"/>
      <c r="C4" s="116"/>
      <c r="D4" s="46" t="s">
        <v>67</v>
      </c>
      <c r="E4" s="47">
        <f>'Service Metrics (items 1-2)'!E4</f>
        <v>42230</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4.0999999999999996</v>
      </c>
      <c r="C8" s="135"/>
      <c r="D8" s="9"/>
    </row>
    <row r="9" spans="1:6" x14ac:dyDescent="0.2">
      <c r="A9" s="56" t="s">
        <v>100</v>
      </c>
      <c r="B9" s="136">
        <v>2.8</v>
      </c>
      <c r="C9" s="137"/>
      <c r="D9" s="9"/>
    </row>
    <row r="10" spans="1:6" x14ac:dyDescent="0.2">
      <c r="A10" s="56" t="s">
        <v>101</v>
      </c>
      <c r="B10" s="136">
        <v>2.9</v>
      </c>
      <c r="C10" s="137"/>
      <c r="D10" s="9"/>
    </row>
    <row r="11" spans="1:6" x14ac:dyDescent="0.2">
      <c r="A11" s="56" t="s">
        <v>102</v>
      </c>
      <c r="B11" s="136">
        <v>2</v>
      </c>
      <c r="C11" s="137"/>
      <c r="D11" s="9"/>
    </row>
    <row r="12" spans="1:6" x14ac:dyDescent="0.2">
      <c r="A12" s="56" t="s">
        <v>103</v>
      </c>
      <c r="B12" s="136">
        <v>8.5</v>
      </c>
      <c r="C12" s="137"/>
      <c r="D12" s="9"/>
    </row>
    <row r="13" spans="1:6" ht="13.5" thickBot="1" x14ac:dyDescent="0.25">
      <c r="A13" s="57" t="s">
        <v>104</v>
      </c>
      <c r="B13" s="138">
        <v>4.4000000000000004</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25.1</v>
      </c>
      <c r="C24" s="135"/>
    </row>
    <row r="25" spans="1:6" x14ac:dyDescent="0.2">
      <c r="A25" s="1" t="s">
        <v>52</v>
      </c>
      <c r="B25" s="136">
        <v>0.2</v>
      </c>
      <c r="C25" s="137"/>
    </row>
    <row r="26" spans="1:6" ht="13.5" thickBot="1" x14ac:dyDescent="0.25">
      <c r="A26" s="60" t="s">
        <v>53</v>
      </c>
      <c r="B26" s="138">
        <v>5.4</v>
      </c>
      <c r="C26" s="139"/>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2015-08-19T19:50:49Z</dcterms:modified>
</cp:coreProperties>
</file>